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53CAB6FC-15EC-412B-853C-9D4C7D6B9ECA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Header Definition" sheetId="14" r:id="rId1"/>
    <sheet name="Description" sheetId="13" r:id="rId2"/>
    <sheet name="2020" sheetId="15" r:id="rId3"/>
    <sheet name="2021" sheetId="16" r:id="rId4"/>
    <sheet name="2022" sheetId="18" r:id="rId5"/>
    <sheet name="2023" sheetId="19" r:id="rId6"/>
    <sheet name="2024" sheetId="20" r:id="rId7"/>
    <sheet name="RUMUSAN PERMOHONA HK 2020-2024" sheetId="9" r:id="rId8"/>
    <sheet name="Sheet1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0" l="1"/>
  <c r="C6" i="9" s="1"/>
  <c r="D14" i="20"/>
  <c r="D6" i="9" s="1"/>
  <c r="E14" i="20"/>
  <c r="E6" i="9" s="1"/>
  <c r="F14" i="20"/>
  <c r="F6" i="9" s="1"/>
  <c r="G14" i="20"/>
  <c r="H14" i="20"/>
  <c r="I14" i="20"/>
  <c r="J14" i="20"/>
  <c r="K3" i="20"/>
  <c r="K4" i="20"/>
  <c r="K5" i="20"/>
  <c r="K6" i="20"/>
  <c r="K7" i="20"/>
  <c r="K8" i="20"/>
  <c r="K9" i="20"/>
  <c r="K10" i="20"/>
  <c r="K11" i="20"/>
  <c r="K12" i="20"/>
  <c r="K13" i="20"/>
  <c r="K2" i="20"/>
  <c r="B14" i="20"/>
  <c r="B6" i="9" s="1"/>
  <c r="K14" i="20" l="1"/>
  <c r="G6" i="9"/>
  <c r="F14" i="19"/>
  <c r="F5" i="9" s="1"/>
  <c r="E14" i="19" l="1"/>
  <c r="E5" i="9" s="1"/>
  <c r="D14" i="19"/>
  <c r="D5" i="9" s="1"/>
  <c r="C14" i="19"/>
  <c r="C5" i="9" s="1"/>
  <c r="B14" i="19"/>
  <c r="B5" i="9" s="1"/>
  <c r="G13" i="19"/>
  <c r="G12" i="19"/>
  <c r="G11" i="19"/>
  <c r="G10" i="19"/>
  <c r="G9" i="19"/>
  <c r="G8" i="19"/>
  <c r="G7" i="19"/>
  <c r="G6" i="19"/>
  <c r="G5" i="19"/>
  <c r="G4" i="19"/>
  <c r="G3" i="19"/>
  <c r="G2" i="19"/>
  <c r="F14" i="18"/>
  <c r="F4" i="9" s="1"/>
  <c r="E14" i="18"/>
  <c r="E4" i="9" s="1"/>
  <c r="D14" i="18"/>
  <c r="D4" i="9" s="1"/>
  <c r="C14" i="18"/>
  <c r="C4" i="9" s="1"/>
  <c r="B14" i="18"/>
  <c r="B4" i="9" s="1"/>
  <c r="G13" i="18"/>
  <c r="G12" i="18"/>
  <c r="G11" i="18"/>
  <c r="G10" i="18"/>
  <c r="G9" i="18"/>
  <c r="G8" i="18"/>
  <c r="G7" i="18"/>
  <c r="G6" i="18"/>
  <c r="G5" i="18"/>
  <c r="G4" i="18"/>
  <c r="G3" i="18"/>
  <c r="G2" i="18"/>
  <c r="F14" i="16"/>
  <c r="F3" i="9" s="1"/>
  <c r="E14" i="16"/>
  <c r="E3" i="9" s="1"/>
  <c r="D14" i="16"/>
  <c r="D3" i="9" s="1"/>
  <c r="C14" i="16"/>
  <c r="C3" i="9" s="1"/>
  <c r="G13" i="16"/>
  <c r="G12" i="16"/>
  <c r="G11" i="16"/>
  <c r="G10" i="16"/>
  <c r="G9" i="16"/>
  <c r="G8" i="16"/>
  <c r="G7" i="16"/>
  <c r="G6" i="16"/>
  <c r="G5" i="16"/>
  <c r="G4" i="16"/>
  <c r="G3" i="16"/>
  <c r="B2" i="16"/>
  <c r="B14" i="16" s="1"/>
  <c r="B3" i="9" s="1"/>
  <c r="F14" i="15"/>
  <c r="F2" i="9" s="1"/>
  <c r="F8" i="9" s="1"/>
  <c r="C13" i="15"/>
  <c r="G13" i="15" s="1"/>
  <c r="E12" i="15"/>
  <c r="D12" i="15"/>
  <c r="C12" i="15"/>
  <c r="B12" i="15"/>
  <c r="G12" i="15" s="1"/>
  <c r="E11" i="15"/>
  <c r="C11" i="15"/>
  <c r="B11" i="15"/>
  <c r="E10" i="15"/>
  <c r="D10" i="15"/>
  <c r="C10" i="15"/>
  <c r="B10" i="15"/>
  <c r="G10" i="15" s="1"/>
  <c r="E9" i="15"/>
  <c r="D9" i="15"/>
  <c r="C9" i="15"/>
  <c r="B9" i="15"/>
  <c r="E8" i="15"/>
  <c r="D8" i="15"/>
  <c r="C8" i="15"/>
  <c r="B8" i="15"/>
  <c r="G8" i="15" s="1"/>
  <c r="G7" i="15"/>
  <c r="E7" i="15"/>
  <c r="D7" i="15"/>
  <c r="C7" i="15"/>
  <c r="B7" i="15"/>
  <c r="E6" i="15"/>
  <c r="D6" i="15"/>
  <c r="C6" i="15"/>
  <c r="B6" i="15"/>
  <c r="E5" i="15"/>
  <c r="C5" i="15"/>
  <c r="C14" i="15" s="1"/>
  <c r="C2" i="9" s="1"/>
  <c r="C8" i="9" s="1"/>
  <c r="B5" i="15"/>
  <c r="G4" i="15"/>
  <c r="G3" i="15"/>
  <c r="G2" i="15"/>
  <c r="G4" i="9" l="1"/>
  <c r="G6" i="15"/>
  <c r="G5" i="9"/>
  <c r="G14" i="19"/>
  <c r="D14" i="15"/>
  <c r="D2" i="9" s="1"/>
  <c r="D8" i="9" s="1"/>
  <c r="G5" i="15"/>
  <c r="G14" i="15" s="1"/>
  <c r="G11" i="15"/>
  <c r="E14" i="15"/>
  <c r="E2" i="9" s="1"/>
  <c r="E8" i="9" s="1"/>
  <c r="G9" i="15"/>
  <c r="G3" i="9"/>
  <c r="G14" i="18"/>
  <c r="G2" i="16"/>
  <c r="G14" i="16" s="1"/>
  <c r="B14" i="15"/>
  <c r="B2" i="9" s="1"/>
  <c r="B8" i="9" l="1"/>
  <c r="G2" i="9"/>
  <c r="G8" i="9" s="1"/>
</calcChain>
</file>

<file path=xl/sharedStrings.xml><?xml version="1.0" encoding="utf-8"?>
<sst xmlns="http://schemas.openxmlformats.org/spreadsheetml/2006/main" count="127" uniqueCount="45">
  <si>
    <t>PERSENDIRIAN</t>
  </si>
  <si>
    <t>BERKELOMPOK</t>
  </si>
  <si>
    <t>KERAJAAN</t>
  </si>
  <si>
    <t>SWASTA</t>
  </si>
  <si>
    <t>BERFASA
(BANGUNAN, MASJID
&amp; SURAU</t>
  </si>
  <si>
    <t>Jan</t>
  </si>
  <si>
    <t>Feb</t>
  </si>
  <si>
    <t>Apr</t>
  </si>
  <si>
    <t>Jun</t>
  </si>
  <si>
    <t>Jul</t>
  </si>
  <si>
    <t>Sep</t>
  </si>
  <si>
    <t>Nov</t>
  </si>
  <si>
    <t>JUMLAH</t>
  </si>
  <si>
    <t>TAHUN</t>
  </si>
  <si>
    <t>BERFASA
(BANGUNAN, MASJID
&amp; SURAU)</t>
  </si>
  <si>
    <t xml:space="preserve">Title: </t>
  </si>
  <si>
    <t>PENENTUAN HALA KIBLAT NEGARA BRUNEI DARUSSALAM</t>
  </si>
  <si>
    <t xml:space="preserve">
Description:</t>
  </si>
  <si>
    <t>Methodology:</t>
  </si>
  <si>
    <t>MENGGUNAKAN DUA KAEDAH IAITU TERABAS DAN MAGNETIK UTARA</t>
  </si>
  <si>
    <t>Number of sample:</t>
  </si>
  <si>
    <t>PERSENDIRIAN, BERKELOMPOK, FASA, KERAJAAN DAN SWASTA</t>
  </si>
  <si>
    <t>Limitation:</t>
  </si>
  <si>
    <t>Gap:</t>
  </si>
  <si>
    <t>MENGIKUT GILIRAN</t>
  </si>
  <si>
    <t>Year:</t>
  </si>
  <si>
    <t>This is the year of the record (4 digit).</t>
  </si>
  <si>
    <t xml:space="preserve">Total: </t>
  </si>
  <si>
    <t>TAHUN 2020</t>
  </si>
  <si>
    <t xml:space="preserve">PERSENDIRIAN </t>
  </si>
  <si>
    <t>Mac</t>
  </si>
  <si>
    <t>Mei</t>
  </si>
  <si>
    <t>Ogs</t>
  </si>
  <si>
    <t>Okt</t>
  </si>
  <si>
    <t>Dis</t>
  </si>
  <si>
    <t>TAHUN 2021</t>
  </si>
  <si>
    <t>PENGUKURAN PENENTUAN HALA KIBLAT DARI TAHUN 2020-2023</t>
  </si>
  <si>
    <t>BEKELOMPOK TERHAD KEPADA 10 PEMOHON (SATU SIMPANG/ KAWASAN YANG SAMA)</t>
  </si>
  <si>
    <t>TAHUN 2022</t>
  </si>
  <si>
    <t>TAHUN 2023</t>
  </si>
  <si>
    <t>DAIF/FAKIR DAN MISKIN</t>
  </si>
  <si>
    <t>KHAS</t>
  </si>
  <si>
    <t>TAMBAHAN 
PELEKAT</t>
  </si>
  <si>
    <t>MUALLAF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</si>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</sst>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08460623336832E-2"/>
          <c:y val="0.12542278079526445"/>
          <c:w val="0.88885449282540629"/>
          <c:h val="0.75646822477233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'RUMUSAN PERMOHONA HK 2020-2024'!$B$1</c:f>
              <c:strCache>
                <c:ptCount val="1"/>
                <c:pt idx="0">
                  <c:v>PERSENDIRIAN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'RUMUSAN PERMOHONA HK 2020-2024'!$A$2:$A$8</c15:sqref>
                  </c15:fullRef>
                </c:ext>
              </c:extLst>
              <c:f>'RUMUSAN PERMOHONA HK 2020-2024'!$A$2:$A$6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'RUMUSAN PERMOHONA HK 2020-2024'!$B$2:$B$8</c15:sqref>
                  </c15:fullRef>
                </c:ext>
              </c:extLst>
              <c:f>'RUMUSAN PERMOHONA HK 2020-2024'!$B$2:$B$6</c:f>
              <c:numCache>
                <c:formatCode>General</c:formatCode>
                <c:ptCount val="5"/>
                <c:pt idx="0">
                  <c:v>121</c:v>
                </c:pt>
                <c:pt idx="1">
                  <c:v>71</c:v>
                </c:pt>
                <c:pt idx="2">
                  <c:v>55</c:v>
                </c:pt>
                <c:pt idx="3">
                  <c:v>93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0-44F8-B305-F36A731F9851}"/>
            </c:ext>
          </c:extLst>
        </c:ser>
        <c:ser>
          <c:idx val="1"/>
          <c:order val="1"/>
          <c:tx>
            <c:strRef>
              <c:f>'RUMUSAN PERMOHONA HK 2020-2024'!$C$1</c:f>
              <c:strCache>
                <c:ptCount val="1"/>
                <c:pt idx="0">
                  <c:v>BERKELOMPOK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'RUMUSAN PERMOHONA HK 2020-2024'!$A$2:$A$8</c15:sqref>
                  </c15:fullRef>
                </c:ext>
              </c:extLst>
              <c:f>'RUMUSAN PERMOHONA HK 2020-2024'!$A$2:$A$6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'RUMUSAN PERMOHONA HK 2020-2024'!$C$2:$C$8</c15:sqref>
                  </c15:fullRef>
                </c:ext>
              </c:extLst>
              <c:f>'RUMUSAN PERMOHONA HK 2020-2024'!$C$2:$C$6</c:f>
              <c:numCache>
                <c:formatCode>General</c:formatCode>
                <c:ptCount val="5"/>
                <c:pt idx="0">
                  <c:v>24</c:v>
                </c:pt>
                <c:pt idx="1">
                  <c:v>12</c:v>
                </c:pt>
                <c:pt idx="2">
                  <c:v>6</c:v>
                </c:pt>
                <c:pt idx="3">
                  <c:v>4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0-4C24-A34A-551D787262CE}"/>
            </c:ext>
          </c:extLst>
        </c:ser>
        <c:ser>
          <c:idx val="2"/>
          <c:order val="2"/>
          <c:tx>
            <c:strRef>
              <c:f>'RUMUSAN PERMOHONA HK 2020-2024'!$D$1</c:f>
              <c:strCache>
                <c:ptCount val="1"/>
                <c:pt idx="0">
                  <c:v>KERAJAAN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'RUMUSAN PERMOHONA HK 2020-2024'!$A$2:$A$8</c15:sqref>
                  </c15:fullRef>
                </c:ext>
              </c:extLst>
              <c:f>'RUMUSAN PERMOHONA HK 2020-2024'!$A$2:$A$6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'RUMUSAN PERMOHONA HK 2020-2024'!$D$2:$D$8</c15:sqref>
                  </c15:fullRef>
                </c:ext>
              </c:extLst>
              <c:f>'RUMUSAN PERMOHONA HK 2020-2024'!$D$2:$D$6</c:f>
              <c:numCache>
                <c:formatCode>General</c:formatCode>
                <c:ptCount val="5"/>
                <c:pt idx="0">
                  <c:v>76</c:v>
                </c:pt>
                <c:pt idx="1">
                  <c:v>39</c:v>
                </c:pt>
                <c:pt idx="2">
                  <c:v>21</c:v>
                </c:pt>
                <c:pt idx="3">
                  <c:v>19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0-4C24-A34A-551D787262CE}"/>
            </c:ext>
          </c:extLst>
        </c:ser>
        <c:ser>
          <c:idx val="3"/>
          <c:order val="3"/>
          <c:tx>
            <c:strRef>
              <c:f>'RUMUSAN PERMOHONA HK 2020-2024'!$E$1</c:f>
              <c:strCache>
                <c:ptCount val="1"/>
                <c:pt idx="0">
                  <c:v>SWASTA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'RUMUSAN PERMOHONA HK 2020-2024'!$A$2:$A$8</c15:sqref>
                  </c15:fullRef>
                </c:ext>
              </c:extLst>
              <c:f>'RUMUSAN PERMOHONA HK 2020-2024'!$A$2:$A$6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'RUMUSAN PERMOHONA HK 2020-2024'!$E$2:$E$8</c15:sqref>
                  </c15:fullRef>
                </c:ext>
              </c:extLst>
              <c:f>'RUMUSAN PERMOHONA HK 2020-2024'!$E$2:$E$6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10</c:v>
                </c:pt>
                <c:pt idx="3">
                  <c:v>19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B0-4C24-A34A-551D787262CE}"/>
            </c:ext>
          </c:extLst>
        </c:ser>
        <c:ser>
          <c:idx val="4"/>
          <c:order val="4"/>
          <c:tx>
            <c:strRef>
              <c:f>'RUMUSAN PERMOHONA HK 2020-2024'!$F$1</c:f>
              <c:strCache>
                <c:ptCount val="1"/>
                <c:pt idx="0">
                  <c:v>BERFASA
(BANGUNAN, MASJID
&amp; SURAU)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'RUMUSAN PERMOHONA HK 2020-2024'!$A$2:$A$8</c15:sqref>
                  </c15:fullRef>
                </c:ext>
              </c:extLst>
              <c:f>'RUMUSAN PERMOHONA HK 2020-2024'!$A$2:$A$6</c:f>
              <c:strCach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'RUMUSAN PERMOHONA HK 2020-2024'!$F$2:$F$8</c15:sqref>
                  </c15:fullRef>
                </c:ext>
              </c:extLst>
              <c:f>'RUMUSAN PERMOHONA HK 2020-2024'!$F$2:$F$6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B0-4C24-A34A-551D78726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3433088"/>
        <c:axId val="223434624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'RUMUSAN PERMOHONA HK 2020-2024'!$G$1</c15:sqref>
                        </c15:formulaRef>
                      </c:ext>
                    </c:extLst>
                    <c:strCache>
                      <c:ptCount val="1"/>
                      <c:pt idx="0">
                        <c:v>TAHUN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'RUMUSAN PERMOHONA HK 2020-2024'!$A$2:$A$8</c15:sqref>
                        </c15:fullRef>
                        <c15:formulaRef>
                          <c15:sqref>'RUMUSAN PERMOHONA HK 2020-2024'!$A$2:$A$6</c15:sqref>
                        </c15:formulaRef>
                      </c:ext>
                    </c:extLst>
                    <c:strCache>
                      <c:ptCount val="5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'RUMUSAN PERMOHONA HK 2020-2024'!$G$2:$G$8</c15:sqref>
                        </c15:fullRef>
                        <c15:formulaRef>
                          <c15:sqref>'RUMUSAN PERMOHONA HK 2020-2024'!$G$2:$G$6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237</c:v>
                      </c:pt>
                      <c:pt idx="1">
                        <c:v>143</c:v>
                      </c:pt>
                      <c:pt idx="2">
                        <c:v>94</c:v>
                      </c:pt>
                      <c:pt idx="3">
                        <c:v>137</c:v>
                      </c:pt>
                      <c:pt idx="4">
                        <c:v>127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A4B0-4C24-A34A-551D787262CE}"/>
                  </c:ext>
                </c:extLst>
              </c15:ser>
            </c15:filteredBarSeries>
          </c:ext>
        </c:extLst>
      </c:barChart>
      <c:catAx>
        <c:axId val="22343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434624"/>
        <c:crosses val="autoZero"/>
        <c:auto val="1"/>
        <c:lblAlgn val="ctr"/>
        <c:lblOffset val="100"/>
        <c:tickLblSkip val="1"/>
        <c:tickMarkSkip val="2010"/>
        <c:noMultiLvlLbl val="0"/>
      </c:catAx>
      <c:valAx>
        <c:axId val="223434624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433088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274162403249482"/>
          <c:y val="0.88995130656965271"/>
          <c:w val="0.84896907241560571"/>
          <c:h val="0.110048727134155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164523</xdr:colOff>
      <xdr:row>8</xdr:row>
      <xdr:rowOff>173182</xdr:rowOff>
    </xdr:from>
    <xdr:to>
      <xdr:col>14</xdr:col>
      <xdr:colOff>125132</xdr:colOff>
      <xdr:row>46</xdr:row>
      <xdr:rowOff>34636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0.24256</cdr:x>
      <cdr:y>0.03141</cdr:y>
    </cdr:from>
    <cdr:to>
      <cdr:x>0.89908</cdr:x>
      <cdr:y>0.07913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46523" y="228457"/>
          <a:ext cx="6621907" cy="3470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0.07314</cdr:x>
      <cdr:y>0.04573</cdr:y>
    </cdr:from>
    <cdr:to>
      <cdr:x>0.8983</cdr:x>
      <cdr:y>0.09662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60014" y="333957"/>
          <a:ext cx="7445762" cy="371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0.06671</cdr:x>
      <cdr:y>0.03459</cdr:y>
    </cdr:from>
    <cdr:to>
      <cdr:x>0.92662</cdr:x>
      <cdr:y>0.08549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01934" y="252646"/>
          <a:ext cx="7759391" cy="371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0.14637</cdr:x>
      <cdr:y>0.03022</cdr:y>
    </cdr:from>
    <cdr:to>
      <cdr:x>0.9113</cdr:x>
      <cdr:y>0.07998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476375" y="219819"/>
          <a:ext cx="7715251" cy="3618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800" b="1"/>
            <a:t>RUMUSAN</a:t>
          </a:r>
          <a:r>
            <a:rPr lang="en-US" sz="1800" b="1" baseline="0"/>
            <a:t> KESELURUHAN PERMOHONAN BAGI TAHUN 2020 SEHINGGA 2024</a:t>
          </a:r>
          <a:endParaRPr lang="en-US" sz="1800" b="1"/>
        </a:p>
      </cdr:txBody>
    </cdr:sp>
  </cdr:relSizeAnchor>
  <cdr:relSizeAnchor xmlns:cdr="http://schemas.openxmlformats.org/drawingml/2006/chartDrawing">
    <cdr:from>
      <cdr:x>0.04486</cdr:x>
      <cdr:y>0.12909</cdr:y>
    </cdr:from>
    <cdr:to>
      <cdr:x>0.08027</cdr:x>
      <cdr:y>0.81665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452438" y="938853"/>
          <a:ext cx="357187" cy="5000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0.05548</cdr:x>
      <cdr:y>0.12254</cdr:y>
    </cdr:from>
    <cdr:to>
      <cdr:x>0.10034</cdr:x>
      <cdr:y>0.81829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559594" y="891228"/>
          <a:ext cx="452438" cy="50601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0"/>
        <a:lstStyle xmlns:a="http://schemas.openxmlformats.org/drawingml/2006/main"/>
        <a:p xmlns:a="http://schemas.openxmlformats.org/drawingml/2006/main">
          <a:pPr algn="ctr"/>
          <a:r>
            <a:rPr lang="en-US" sz="2000" b="1"/>
            <a:t>JUMLAH</a:t>
          </a:r>
          <a:r>
            <a:rPr lang="en-US" sz="2000" b="1" baseline="0"/>
            <a:t> PERMOHONAN</a:t>
          </a:r>
          <a:endParaRPr lang="en-US" sz="2000" b="1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A25" sqref="A25"/>
    </sheetView>
  </sheetViews>
  <sheetFormatPr defaultRowHeight="15.5" x14ac:dyDescent="0.35"/>
  <cols>
    <col min="1" max="1" width="39.26953125" style="12" customWidth="1"/>
    <col min="2" max="2" width="95.54296875" style="12" customWidth="1"/>
    <col min="3" max="256" width="9.1796875" style="12"/>
    <col min="257" max="257" width="39.26953125" style="12" customWidth="1"/>
    <col min="258" max="258" width="95.54296875" style="12" customWidth="1"/>
    <col min="259" max="512" width="9.1796875" style="12"/>
    <col min="513" max="513" width="39.26953125" style="12" customWidth="1"/>
    <col min="514" max="514" width="95.54296875" style="12" customWidth="1"/>
    <col min="515" max="768" width="9.1796875" style="12"/>
    <col min="769" max="769" width="39.26953125" style="12" customWidth="1"/>
    <col min="770" max="770" width="95.54296875" style="12" customWidth="1"/>
    <col min="771" max="1024" width="9.1796875" style="12"/>
    <col min="1025" max="1025" width="39.26953125" style="12" customWidth="1"/>
    <col min="1026" max="1026" width="95.54296875" style="12" customWidth="1"/>
    <col min="1027" max="1280" width="9.1796875" style="12"/>
    <col min="1281" max="1281" width="39.26953125" style="12" customWidth="1"/>
    <col min="1282" max="1282" width="95.54296875" style="12" customWidth="1"/>
    <col min="1283" max="1536" width="9.1796875" style="12"/>
    <col min="1537" max="1537" width="39.26953125" style="12" customWidth="1"/>
    <col min="1538" max="1538" width="95.54296875" style="12" customWidth="1"/>
    <col min="1539" max="1792" width="9.1796875" style="12"/>
    <col min="1793" max="1793" width="39.26953125" style="12" customWidth="1"/>
    <col min="1794" max="1794" width="95.54296875" style="12" customWidth="1"/>
    <col min="1795" max="2048" width="9.1796875" style="12"/>
    <col min="2049" max="2049" width="39.26953125" style="12" customWidth="1"/>
    <col min="2050" max="2050" width="95.54296875" style="12" customWidth="1"/>
    <col min="2051" max="2304" width="9.1796875" style="12"/>
    <col min="2305" max="2305" width="39.26953125" style="12" customWidth="1"/>
    <col min="2306" max="2306" width="95.54296875" style="12" customWidth="1"/>
    <col min="2307" max="2560" width="9.1796875" style="12"/>
    <col min="2561" max="2561" width="39.26953125" style="12" customWidth="1"/>
    <col min="2562" max="2562" width="95.54296875" style="12" customWidth="1"/>
    <col min="2563" max="2816" width="9.1796875" style="12"/>
    <col min="2817" max="2817" width="39.26953125" style="12" customWidth="1"/>
    <col min="2818" max="2818" width="95.54296875" style="12" customWidth="1"/>
    <col min="2819" max="3072" width="9.1796875" style="12"/>
    <col min="3073" max="3073" width="39.26953125" style="12" customWidth="1"/>
    <col min="3074" max="3074" width="95.54296875" style="12" customWidth="1"/>
    <col min="3075" max="3328" width="9.1796875" style="12"/>
    <col min="3329" max="3329" width="39.26953125" style="12" customWidth="1"/>
    <col min="3330" max="3330" width="95.54296875" style="12" customWidth="1"/>
    <col min="3331" max="3584" width="9.1796875" style="12"/>
    <col min="3585" max="3585" width="39.26953125" style="12" customWidth="1"/>
    <col min="3586" max="3586" width="95.54296875" style="12" customWidth="1"/>
    <col min="3587" max="3840" width="9.1796875" style="12"/>
    <col min="3841" max="3841" width="39.26953125" style="12" customWidth="1"/>
    <col min="3842" max="3842" width="95.54296875" style="12" customWidth="1"/>
    <col min="3843" max="4096" width="9.1796875" style="12"/>
    <col min="4097" max="4097" width="39.26953125" style="12" customWidth="1"/>
    <col min="4098" max="4098" width="95.54296875" style="12" customWidth="1"/>
    <col min="4099" max="4352" width="9.1796875" style="12"/>
    <col min="4353" max="4353" width="39.26953125" style="12" customWidth="1"/>
    <col min="4354" max="4354" width="95.54296875" style="12" customWidth="1"/>
    <col min="4355" max="4608" width="9.1796875" style="12"/>
    <col min="4609" max="4609" width="39.26953125" style="12" customWidth="1"/>
    <col min="4610" max="4610" width="95.54296875" style="12" customWidth="1"/>
    <col min="4611" max="4864" width="9.1796875" style="12"/>
    <col min="4865" max="4865" width="39.26953125" style="12" customWidth="1"/>
    <col min="4866" max="4866" width="95.54296875" style="12" customWidth="1"/>
    <col min="4867" max="5120" width="9.1796875" style="12"/>
    <col min="5121" max="5121" width="39.26953125" style="12" customWidth="1"/>
    <col min="5122" max="5122" width="95.54296875" style="12" customWidth="1"/>
    <col min="5123" max="5376" width="9.1796875" style="12"/>
    <col min="5377" max="5377" width="39.26953125" style="12" customWidth="1"/>
    <col min="5378" max="5378" width="95.54296875" style="12" customWidth="1"/>
    <col min="5379" max="5632" width="9.1796875" style="12"/>
    <col min="5633" max="5633" width="39.26953125" style="12" customWidth="1"/>
    <col min="5634" max="5634" width="95.54296875" style="12" customWidth="1"/>
    <col min="5635" max="5888" width="9.1796875" style="12"/>
    <col min="5889" max="5889" width="39.26953125" style="12" customWidth="1"/>
    <col min="5890" max="5890" width="95.54296875" style="12" customWidth="1"/>
    <col min="5891" max="6144" width="9.1796875" style="12"/>
    <col min="6145" max="6145" width="39.26953125" style="12" customWidth="1"/>
    <col min="6146" max="6146" width="95.54296875" style="12" customWidth="1"/>
    <col min="6147" max="6400" width="9.1796875" style="12"/>
    <col min="6401" max="6401" width="39.26953125" style="12" customWidth="1"/>
    <col min="6402" max="6402" width="95.54296875" style="12" customWidth="1"/>
    <col min="6403" max="6656" width="9.1796875" style="12"/>
    <col min="6657" max="6657" width="39.26953125" style="12" customWidth="1"/>
    <col min="6658" max="6658" width="95.54296875" style="12" customWidth="1"/>
    <col min="6659" max="6912" width="9.1796875" style="12"/>
    <col min="6913" max="6913" width="39.26953125" style="12" customWidth="1"/>
    <col min="6914" max="6914" width="95.54296875" style="12" customWidth="1"/>
    <col min="6915" max="7168" width="9.1796875" style="12"/>
    <col min="7169" max="7169" width="39.26953125" style="12" customWidth="1"/>
    <col min="7170" max="7170" width="95.54296875" style="12" customWidth="1"/>
    <col min="7171" max="7424" width="9.1796875" style="12"/>
    <col min="7425" max="7425" width="39.26953125" style="12" customWidth="1"/>
    <col min="7426" max="7426" width="95.54296875" style="12" customWidth="1"/>
    <col min="7427" max="7680" width="9.1796875" style="12"/>
    <col min="7681" max="7681" width="39.26953125" style="12" customWidth="1"/>
    <col min="7682" max="7682" width="95.54296875" style="12" customWidth="1"/>
    <col min="7683" max="7936" width="9.1796875" style="12"/>
    <col min="7937" max="7937" width="39.26953125" style="12" customWidth="1"/>
    <col min="7938" max="7938" width="95.54296875" style="12" customWidth="1"/>
    <col min="7939" max="8192" width="9.1796875" style="12"/>
    <col min="8193" max="8193" width="39.26953125" style="12" customWidth="1"/>
    <col min="8194" max="8194" width="95.54296875" style="12" customWidth="1"/>
    <col min="8195" max="8448" width="9.1796875" style="12"/>
    <col min="8449" max="8449" width="39.26953125" style="12" customWidth="1"/>
    <col min="8450" max="8450" width="95.54296875" style="12" customWidth="1"/>
    <col min="8451" max="8704" width="9.1796875" style="12"/>
    <col min="8705" max="8705" width="39.26953125" style="12" customWidth="1"/>
    <col min="8706" max="8706" width="95.54296875" style="12" customWidth="1"/>
    <col min="8707" max="8960" width="9.1796875" style="12"/>
    <col min="8961" max="8961" width="39.26953125" style="12" customWidth="1"/>
    <col min="8962" max="8962" width="95.54296875" style="12" customWidth="1"/>
    <col min="8963" max="9216" width="9.1796875" style="12"/>
    <col min="9217" max="9217" width="39.26953125" style="12" customWidth="1"/>
    <col min="9218" max="9218" width="95.54296875" style="12" customWidth="1"/>
    <col min="9219" max="9472" width="9.1796875" style="12"/>
    <col min="9473" max="9473" width="39.26953125" style="12" customWidth="1"/>
    <col min="9474" max="9474" width="95.54296875" style="12" customWidth="1"/>
    <col min="9475" max="9728" width="9.1796875" style="12"/>
    <col min="9729" max="9729" width="39.26953125" style="12" customWidth="1"/>
    <col min="9730" max="9730" width="95.54296875" style="12" customWidth="1"/>
    <col min="9731" max="9984" width="9.1796875" style="12"/>
    <col min="9985" max="9985" width="39.26953125" style="12" customWidth="1"/>
    <col min="9986" max="9986" width="95.54296875" style="12" customWidth="1"/>
    <col min="9987" max="10240" width="9.1796875" style="12"/>
    <col min="10241" max="10241" width="39.26953125" style="12" customWidth="1"/>
    <col min="10242" max="10242" width="95.54296875" style="12" customWidth="1"/>
    <col min="10243" max="10496" width="9.1796875" style="12"/>
    <col min="10497" max="10497" width="39.26953125" style="12" customWidth="1"/>
    <col min="10498" max="10498" width="95.54296875" style="12" customWidth="1"/>
    <col min="10499" max="10752" width="9.1796875" style="12"/>
    <col min="10753" max="10753" width="39.26953125" style="12" customWidth="1"/>
    <col min="10754" max="10754" width="95.54296875" style="12" customWidth="1"/>
    <col min="10755" max="11008" width="9.1796875" style="12"/>
    <col min="11009" max="11009" width="39.26953125" style="12" customWidth="1"/>
    <col min="11010" max="11010" width="95.54296875" style="12" customWidth="1"/>
    <col min="11011" max="11264" width="9.1796875" style="12"/>
    <col min="11265" max="11265" width="39.26953125" style="12" customWidth="1"/>
    <col min="11266" max="11266" width="95.54296875" style="12" customWidth="1"/>
    <col min="11267" max="11520" width="9.1796875" style="12"/>
    <col min="11521" max="11521" width="39.26953125" style="12" customWidth="1"/>
    <col min="11522" max="11522" width="95.54296875" style="12" customWidth="1"/>
    <col min="11523" max="11776" width="9.1796875" style="12"/>
    <col min="11777" max="11777" width="39.26953125" style="12" customWidth="1"/>
    <col min="11778" max="11778" width="95.54296875" style="12" customWidth="1"/>
    <col min="11779" max="12032" width="9.1796875" style="12"/>
    <col min="12033" max="12033" width="39.26953125" style="12" customWidth="1"/>
    <col min="12034" max="12034" width="95.54296875" style="12" customWidth="1"/>
    <col min="12035" max="12288" width="9.1796875" style="12"/>
    <col min="12289" max="12289" width="39.26953125" style="12" customWidth="1"/>
    <col min="12290" max="12290" width="95.54296875" style="12" customWidth="1"/>
    <col min="12291" max="12544" width="9.1796875" style="12"/>
    <col min="12545" max="12545" width="39.26953125" style="12" customWidth="1"/>
    <col min="12546" max="12546" width="95.54296875" style="12" customWidth="1"/>
    <col min="12547" max="12800" width="9.1796875" style="12"/>
    <col min="12801" max="12801" width="39.26953125" style="12" customWidth="1"/>
    <col min="12802" max="12802" width="95.54296875" style="12" customWidth="1"/>
    <col min="12803" max="13056" width="9.1796875" style="12"/>
    <col min="13057" max="13057" width="39.26953125" style="12" customWidth="1"/>
    <col min="13058" max="13058" width="95.54296875" style="12" customWidth="1"/>
    <col min="13059" max="13312" width="9.1796875" style="12"/>
    <col min="13313" max="13313" width="39.26953125" style="12" customWidth="1"/>
    <col min="13314" max="13314" width="95.54296875" style="12" customWidth="1"/>
    <col min="13315" max="13568" width="9.1796875" style="12"/>
    <col min="13569" max="13569" width="39.26953125" style="12" customWidth="1"/>
    <col min="13570" max="13570" width="95.54296875" style="12" customWidth="1"/>
    <col min="13571" max="13824" width="9.1796875" style="12"/>
    <col min="13825" max="13825" width="39.26953125" style="12" customWidth="1"/>
    <col min="13826" max="13826" width="95.54296875" style="12" customWidth="1"/>
    <col min="13827" max="14080" width="9.1796875" style="12"/>
    <col min="14081" max="14081" width="39.26953125" style="12" customWidth="1"/>
    <col min="14082" max="14082" width="95.54296875" style="12" customWidth="1"/>
    <col min="14083" max="14336" width="9.1796875" style="12"/>
    <col min="14337" max="14337" width="39.26953125" style="12" customWidth="1"/>
    <col min="14338" max="14338" width="95.54296875" style="12" customWidth="1"/>
    <col min="14339" max="14592" width="9.1796875" style="12"/>
    <col min="14593" max="14593" width="39.26953125" style="12" customWidth="1"/>
    <col min="14594" max="14594" width="95.54296875" style="12" customWidth="1"/>
    <col min="14595" max="14848" width="9.1796875" style="12"/>
    <col min="14849" max="14849" width="39.26953125" style="12" customWidth="1"/>
    <col min="14850" max="14850" width="95.54296875" style="12" customWidth="1"/>
    <col min="14851" max="15104" width="9.1796875" style="12"/>
    <col min="15105" max="15105" width="39.26953125" style="12" customWidth="1"/>
    <col min="15106" max="15106" width="95.54296875" style="12" customWidth="1"/>
    <col min="15107" max="15360" width="9.1796875" style="12"/>
    <col min="15361" max="15361" width="39.26953125" style="12" customWidth="1"/>
    <col min="15362" max="15362" width="95.54296875" style="12" customWidth="1"/>
    <col min="15363" max="15616" width="9.1796875" style="12"/>
    <col min="15617" max="15617" width="39.26953125" style="12" customWidth="1"/>
    <col min="15618" max="15618" width="95.54296875" style="12" customWidth="1"/>
    <col min="15619" max="15872" width="9.1796875" style="12"/>
    <col min="15873" max="15873" width="39.26953125" style="12" customWidth="1"/>
    <col min="15874" max="15874" width="95.54296875" style="12" customWidth="1"/>
    <col min="15875" max="16128" width="9.1796875" style="12"/>
    <col min="16129" max="16129" width="39.26953125" style="12" customWidth="1"/>
    <col min="16130" max="16130" width="95.54296875" style="12" customWidth="1"/>
    <col min="16131" max="16384" width="9.1796875" style="12"/>
  </cols>
  <sheetData>
    <row r="1" spans="1:4" x14ac:dyDescent="0.35">
      <c r="A1" s="7"/>
      <c r="B1" s="7"/>
      <c r="C1" s="7"/>
      <c r="D1" s="7"/>
    </row>
    <row r="2" spans="1:4" x14ac:dyDescent="0.35">
      <c r="A2" s="7"/>
      <c r="B2" s="7"/>
      <c r="C2" s="7"/>
      <c r="D2" s="7"/>
    </row>
    <row r="3" spans="1:4" x14ac:dyDescent="0.35">
      <c r="A3" s="7" t="s">
        <v>25</v>
      </c>
      <c r="B3" s="13" t="s">
        <v>26</v>
      </c>
      <c r="C3" s="7"/>
      <c r="D3" s="7"/>
    </row>
    <row r="4" spans="1:4" x14ac:dyDescent="0.35">
      <c r="A4" s="7"/>
      <c r="B4" s="13"/>
      <c r="C4" s="7"/>
      <c r="D4" s="7"/>
    </row>
    <row r="5" spans="1:4" x14ac:dyDescent="0.35">
      <c r="A5" s="7"/>
      <c r="B5" s="14"/>
      <c r="C5" s="7"/>
      <c r="D5" s="7"/>
    </row>
    <row r="6" spans="1:4" x14ac:dyDescent="0.35">
      <c r="A6" s="7"/>
      <c r="B6" s="14"/>
      <c r="C6" s="7"/>
      <c r="D6" s="7"/>
    </row>
    <row r="7" spans="1:4" x14ac:dyDescent="0.35">
      <c r="A7" s="7"/>
      <c r="B7" s="14"/>
      <c r="C7" s="7"/>
      <c r="D7" s="7"/>
    </row>
    <row r="8" spans="1:4" x14ac:dyDescent="0.35">
      <c r="A8" s="7"/>
      <c r="B8" s="13"/>
      <c r="C8" s="7"/>
      <c r="D8" s="7"/>
    </row>
    <row r="9" spans="1:4" x14ac:dyDescent="0.35">
      <c r="A9" s="7"/>
      <c r="B9" s="14"/>
      <c r="C9" s="7"/>
      <c r="D9" s="7"/>
    </row>
    <row r="10" spans="1:4" x14ac:dyDescent="0.35">
      <c r="A10" s="7"/>
      <c r="B10" s="13"/>
      <c r="C10" s="7"/>
      <c r="D10" s="7"/>
    </row>
    <row r="11" spans="1:4" x14ac:dyDescent="0.35">
      <c r="A11" s="7"/>
      <c r="B11" s="14"/>
      <c r="C11" s="7"/>
      <c r="D11" s="7"/>
    </row>
    <row r="12" spans="1:4" x14ac:dyDescent="0.35">
      <c r="A12" s="7"/>
      <c r="B12" s="13"/>
      <c r="C12" s="7"/>
      <c r="D12" s="7"/>
    </row>
    <row r="13" spans="1:4" x14ac:dyDescent="0.35">
      <c r="A13" s="7"/>
      <c r="B13" s="14"/>
      <c r="C13" s="7"/>
      <c r="D13" s="7"/>
    </row>
    <row r="14" spans="1:4" x14ac:dyDescent="0.35">
      <c r="A14" s="7"/>
      <c r="B14" s="13"/>
      <c r="C14" s="7"/>
      <c r="D14" s="7"/>
    </row>
    <row r="15" spans="1:4" x14ac:dyDescent="0.35">
      <c r="A15" s="7" t="s">
        <v>27</v>
      </c>
      <c r="B15" s="14"/>
      <c r="C15" s="7"/>
      <c r="D15" s="7"/>
    </row>
    <row r="16" spans="1:4" x14ac:dyDescent="0.35">
      <c r="A16" s="7"/>
      <c r="B16" s="7"/>
      <c r="C16" s="7"/>
      <c r="D16" s="7"/>
    </row>
    <row r="17" spans="1:4" x14ac:dyDescent="0.35">
      <c r="A17" s="15"/>
      <c r="B17" s="15"/>
      <c r="C17" s="7"/>
      <c r="D17" s="7"/>
    </row>
    <row r="18" spans="1:4" x14ac:dyDescent="0.35">
      <c r="A18" s="7"/>
      <c r="B18" s="7"/>
      <c r="C18" s="7"/>
      <c r="D18" s="7"/>
    </row>
    <row r="19" spans="1:4" x14ac:dyDescent="0.35">
      <c r="A19" s="7"/>
      <c r="B19" s="7"/>
      <c r="C19" s="7"/>
      <c r="D19" s="7"/>
    </row>
    <row r="20" spans="1:4" x14ac:dyDescent="0.35">
      <c r="A20" s="7"/>
      <c r="B20" s="7"/>
      <c r="C20" s="7"/>
      <c r="D20" s="7"/>
    </row>
    <row r="21" spans="1:4" x14ac:dyDescent="0.35">
      <c r="A21" s="7"/>
      <c r="B21" s="7"/>
      <c r="C21" s="7"/>
      <c r="D21" s="7"/>
    </row>
    <row r="22" spans="1:4" x14ac:dyDescent="0.35">
      <c r="A22" s="7"/>
      <c r="B22" s="7"/>
      <c r="C22" s="7"/>
      <c r="D22" s="7"/>
    </row>
    <row r="23" spans="1:4" x14ac:dyDescent="0.35">
      <c r="A23" s="7"/>
      <c r="B23" s="7"/>
      <c r="C23" s="7"/>
      <c r="D23" s="7"/>
    </row>
    <row r="24" spans="1:4" x14ac:dyDescent="0.35">
      <c r="A24" s="7"/>
      <c r="B24" s="7"/>
      <c r="C24" s="7"/>
      <c r="D24" s="7"/>
    </row>
    <row r="25" spans="1:4" x14ac:dyDescent="0.35">
      <c r="A25" s="7"/>
      <c r="B25" s="7"/>
      <c r="C25" s="7"/>
      <c r="D25" s="7"/>
    </row>
    <row r="26" spans="1:4" x14ac:dyDescent="0.35">
      <c r="A26" s="7"/>
      <c r="B26" s="7"/>
    </row>
    <row r="27" spans="1:4" x14ac:dyDescent="0.35">
      <c r="A27" s="7"/>
      <c r="B27" s="7"/>
    </row>
    <row r="28" spans="1:4" x14ac:dyDescent="0.35">
      <c r="A28" s="7"/>
      <c r="B28" s="7"/>
    </row>
    <row r="29" spans="1:4" x14ac:dyDescent="0.35">
      <c r="A29" s="7"/>
      <c r="B29" s="7"/>
    </row>
    <row r="30" spans="1:4" x14ac:dyDescent="0.35">
      <c r="A30" s="7"/>
      <c r="B30" s="7"/>
    </row>
    <row r="31" spans="1:4" x14ac:dyDescent="0.35">
      <c r="A31" s="7"/>
      <c r="B31" s="7"/>
    </row>
  </sheetData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view="pageLayout" zoomScaleNormal="100" workbookViewId="0">
      <selection activeCell="B18" sqref="B18"/>
    </sheetView>
  </sheetViews>
  <sheetFormatPr defaultRowHeight="14.5" x14ac:dyDescent="0.35"/>
  <cols>
    <col min="1" max="1" width="18.7265625" style="11" customWidth="1"/>
    <col min="2" max="2" width="68.26953125" customWidth="1"/>
    <col min="3" max="3" width="4" customWidth="1"/>
    <col min="257" max="257" width="18.7265625" customWidth="1"/>
    <col min="258" max="258" width="68.26953125" customWidth="1"/>
    <col min="259" max="259" width="4" customWidth="1"/>
    <col min="513" max="513" width="18.7265625" customWidth="1"/>
    <col min="514" max="514" width="68.26953125" customWidth="1"/>
    <col min="515" max="515" width="4" customWidth="1"/>
    <col min="769" max="769" width="18.7265625" customWidth="1"/>
    <col min="770" max="770" width="68.26953125" customWidth="1"/>
    <col min="771" max="771" width="4" customWidth="1"/>
    <col min="1025" max="1025" width="18.7265625" customWidth="1"/>
    <col min="1026" max="1026" width="68.26953125" customWidth="1"/>
    <col min="1027" max="1027" width="4" customWidth="1"/>
    <col min="1281" max="1281" width="18.7265625" customWidth="1"/>
    <col min="1282" max="1282" width="68.26953125" customWidth="1"/>
    <col min="1283" max="1283" width="4" customWidth="1"/>
    <col min="1537" max="1537" width="18.7265625" customWidth="1"/>
    <col min="1538" max="1538" width="68.26953125" customWidth="1"/>
    <col min="1539" max="1539" width="4" customWidth="1"/>
    <col min="1793" max="1793" width="18.7265625" customWidth="1"/>
    <col min="1794" max="1794" width="68.26953125" customWidth="1"/>
    <col min="1795" max="1795" width="4" customWidth="1"/>
    <col min="2049" max="2049" width="18.7265625" customWidth="1"/>
    <col min="2050" max="2050" width="68.26953125" customWidth="1"/>
    <col min="2051" max="2051" width="4" customWidth="1"/>
    <col min="2305" max="2305" width="18.7265625" customWidth="1"/>
    <col min="2306" max="2306" width="68.26953125" customWidth="1"/>
    <col min="2307" max="2307" width="4" customWidth="1"/>
    <col min="2561" max="2561" width="18.7265625" customWidth="1"/>
    <col min="2562" max="2562" width="68.26953125" customWidth="1"/>
    <col min="2563" max="2563" width="4" customWidth="1"/>
    <col min="2817" max="2817" width="18.7265625" customWidth="1"/>
    <col min="2818" max="2818" width="68.26953125" customWidth="1"/>
    <col min="2819" max="2819" width="4" customWidth="1"/>
    <col min="3073" max="3073" width="18.7265625" customWidth="1"/>
    <col min="3074" max="3074" width="68.26953125" customWidth="1"/>
    <col min="3075" max="3075" width="4" customWidth="1"/>
    <col min="3329" max="3329" width="18.7265625" customWidth="1"/>
    <col min="3330" max="3330" width="68.26953125" customWidth="1"/>
    <col min="3331" max="3331" width="4" customWidth="1"/>
    <col min="3585" max="3585" width="18.7265625" customWidth="1"/>
    <col min="3586" max="3586" width="68.26953125" customWidth="1"/>
    <col min="3587" max="3587" width="4" customWidth="1"/>
    <col min="3841" max="3841" width="18.7265625" customWidth="1"/>
    <col min="3842" max="3842" width="68.26953125" customWidth="1"/>
    <col min="3843" max="3843" width="4" customWidth="1"/>
    <col min="4097" max="4097" width="18.7265625" customWidth="1"/>
    <col min="4098" max="4098" width="68.26953125" customWidth="1"/>
    <col min="4099" max="4099" width="4" customWidth="1"/>
    <col min="4353" max="4353" width="18.7265625" customWidth="1"/>
    <col min="4354" max="4354" width="68.26953125" customWidth="1"/>
    <col min="4355" max="4355" width="4" customWidth="1"/>
    <col min="4609" max="4609" width="18.7265625" customWidth="1"/>
    <col min="4610" max="4610" width="68.26953125" customWidth="1"/>
    <col min="4611" max="4611" width="4" customWidth="1"/>
    <col min="4865" max="4865" width="18.7265625" customWidth="1"/>
    <col min="4866" max="4866" width="68.26953125" customWidth="1"/>
    <col min="4867" max="4867" width="4" customWidth="1"/>
    <col min="5121" max="5121" width="18.7265625" customWidth="1"/>
    <col min="5122" max="5122" width="68.26953125" customWidth="1"/>
    <col min="5123" max="5123" width="4" customWidth="1"/>
    <col min="5377" max="5377" width="18.7265625" customWidth="1"/>
    <col min="5378" max="5378" width="68.26953125" customWidth="1"/>
    <col min="5379" max="5379" width="4" customWidth="1"/>
    <col min="5633" max="5633" width="18.7265625" customWidth="1"/>
    <col min="5634" max="5634" width="68.26953125" customWidth="1"/>
    <col min="5635" max="5635" width="4" customWidth="1"/>
    <col min="5889" max="5889" width="18.7265625" customWidth="1"/>
    <col min="5890" max="5890" width="68.26953125" customWidth="1"/>
    <col min="5891" max="5891" width="4" customWidth="1"/>
    <col min="6145" max="6145" width="18.7265625" customWidth="1"/>
    <col min="6146" max="6146" width="68.26953125" customWidth="1"/>
    <col min="6147" max="6147" width="4" customWidth="1"/>
    <col min="6401" max="6401" width="18.7265625" customWidth="1"/>
    <col min="6402" max="6402" width="68.26953125" customWidth="1"/>
    <col min="6403" max="6403" width="4" customWidth="1"/>
    <col min="6657" max="6657" width="18.7265625" customWidth="1"/>
    <col min="6658" max="6658" width="68.26953125" customWidth="1"/>
    <col min="6659" max="6659" width="4" customWidth="1"/>
    <col min="6913" max="6913" width="18.7265625" customWidth="1"/>
    <col min="6914" max="6914" width="68.26953125" customWidth="1"/>
    <col min="6915" max="6915" width="4" customWidth="1"/>
    <col min="7169" max="7169" width="18.7265625" customWidth="1"/>
    <col min="7170" max="7170" width="68.26953125" customWidth="1"/>
    <col min="7171" max="7171" width="4" customWidth="1"/>
    <col min="7425" max="7425" width="18.7265625" customWidth="1"/>
    <col min="7426" max="7426" width="68.26953125" customWidth="1"/>
    <col min="7427" max="7427" width="4" customWidth="1"/>
    <col min="7681" max="7681" width="18.7265625" customWidth="1"/>
    <col min="7682" max="7682" width="68.26953125" customWidth="1"/>
    <col min="7683" max="7683" width="4" customWidth="1"/>
    <col min="7937" max="7937" width="18.7265625" customWidth="1"/>
    <col min="7938" max="7938" width="68.26953125" customWidth="1"/>
    <col min="7939" max="7939" width="4" customWidth="1"/>
    <col min="8193" max="8193" width="18.7265625" customWidth="1"/>
    <col min="8194" max="8194" width="68.26953125" customWidth="1"/>
    <col min="8195" max="8195" width="4" customWidth="1"/>
    <col min="8449" max="8449" width="18.7265625" customWidth="1"/>
    <col min="8450" max="8450" width="68.26953125" customWidth="1"/>
    <col min="8451" max="8451" width="4" customWidth="1"/>
    <col min="8705" max="8705" width="18.7265625" customWidth="1"/>
    <col min="8706" max="8706" width="68.26953125" customWidth="1"/>
    <col min="8707" max="8707" width="4" customWidth="1"/>
    <col min="8961" max="8961" width="18.7265625" customWidth="1"/>
    <col min="8962" max="8962" width="68.26953125" customWidth="1"/>
    <col min="8963" max="8963" width="4" customWidth="1"/>
    <col min="9217" max="9217" width="18.7265625" customWidth="1"/>
    <col min="9218" max="9218" width="68.26953125" customWidth="1"/>
    <col min="9219" max="9219" width="4" customWidth="1"/>
    <col min="9473" max="9473" width="18.7265625" customWidth="1"/>
    <col min="9474" max="9474" width="68.26953125" customWidth="1"/>
    <col min="9475" max="9475" width="4" customWidth="1"/>
    <col min="9729" max="9729" width="18.7265625" customWidth="1"/>
    <col min="9730" max="9730" width="68.26953125" customWidth="1"/>
    <col min="9731" max="9731" width="4" customWidth="1"/>
    <col min="9985" max="9985" width="18.7265625" customWidth="1"/>
    <col min="9986" max="9986" width="68.26953125" customWidth="1"/>
    <col min="9987" max="9987" width="4" customWidth="1"/>
    <col min="10241" max="10241" width="18.7265625" customWidth="1"/>
    <col min="10242" max="10242" width="68.26953125" customWidth="1"/>
    <col min="10243" max="10243" width="4" customWidth="1"/>
    <col min="10497" max="10497" width="18.7265625" customWidth="1"/>
    <col min="10498" max="10498" width="68.26953125" customWidth="1"/>
    <col min="10499" max="10499" width="4" customWidth="1"/>
    <col min="10753" max="10753" width="18.7265625" customWidth="1"/>
    <col min="10754" max="10754" width="68.26953125" customWidth="1"/>
    <col min="10755" max="10755" width="4" customWidth="1"/>
    <col min="11009" max="11009" width="18.7265625" customWidth="1"/>
    <col min="11010" max="11010" width="68.26953125" customWidth="1"/>
    <col min="11011" max="11011" width="4" customWidth="1"/>
    <col min="11265" max="11265" width="18.7265625" customWidth="1"/>
    <col min="11266" max="11266" width="68.26953125" customWidth="1"/>
    <col min="11267" max="11267" width="4" customWidth="1"/>
    <col min="11521" max="11521" width="18.7265625" customWidth="1"/>
    <col min="11522" max="11522" width="68.26953125" customWidth="1"/>
    <col min="11523" max="11523" width="4" customWidth="1"/>
    <col min="11777" max="11777" width="18.7265625" customWidth="1"/>
    <col min="11778" max="11778" width="68.26953125" customWidth="1"/>
    <col min="11779" max="11779" width="4" customWidth="1"/>
    <col min="12033" max="12033" width="18.7265625" customWidth="1"/>
    <col min="12034" max="12034" width="68.26953125" customWidth="1"/>
    <col min="12035" max="12035" width="4" customWidth="1"/>
    <col min="12289" max="12289" width="18.7265625" customWidth="1"/>
    <col min="12290" max="12290" width="68.26953125" customWidth="1"/>
    <col min="12291" max="12291" width="4" customWidth="1"/>
    <col min="12545" max="12545" width="18.7265625" customWidth="1"/>
    <col min="12546" max="12546" width="68.26953125" customWidth="1"/>
    <col min="12547" max="12547" width="4" customWidth="1"/>
    <col min="12801" max="12801" width="18.7265625" customWidth="1"/>
    <col min="12802" max="12802" width="68.26953125" customWidth="1"/>
    <col min="12803" max="12803" width="4" customWidth="1"/>
    <col min="13057" max="13057" width="18.7265625" customWidth="1"/>
    <col min="13058" max="13058" width="68.26953125" customWidth="1"/>
    <col min="13059" max="13059" width="4" customWidth="1"/>
    <col min="13313" max="13313" width="18.7265625" customWidth="1"/>
    <col min="13314" max="13314" width="68.26953125" customWidth="1"/>
    <col min="13315" max="13315" width="4" customWidth="1"/>
    <col min="13569" max="13569" width="18.7265625" customWidth="1"/>
    <col min="13570" max="13570" width="68.26953125" customWidth="1"/>
    <col min="13571" max="13571" width="4" customWidth="1"/>
    <col min="13825" max="13825" width="18.7265625" customWidth="1"/>
    <col min="13826" max="13826" width="68.26953125" customWidth="1"/>
    <col min="13827" max="13827" width="4" customWidth="1"/>
    <col min="14081" max="14081" width="18.7265625" customWidth="1"/>
    <col min="14082" max="14082" width="68.26953125" customWidth="1"/>
    <col min="14083" max="14083" width="4" customWidth="1"/>
    <col min="14337" max="14337" width="18.7265625" customWidth="1"/>
    <col min="14338" max="14338" width="68.26953125" customWidth="1"/>
    <col min="14339" max="14339" width="4" customWidth="1"/>
    <col min="14593" max="14593" width="18.7265625" customWidth="1"/>
    <col min="14594" max="14594" width="68.26953125" customWidth="1"/>
    <col min="14595" max="14595" width="4" customWidth="1"/>
    <col min="14849" max="14849" width="18.7265625" customWidth="1"/>
    <col min="14850" max="14850" width="68.26953125" customWidth="1"/>
    <col min="14851" max="14851" width="4" customWidth="1"/>
    <col min="15105" max="15105" width="18.7265625" customWidth="1"/>
    <col min="15106" max="15106" width="68.26953125" customWidth="1"/>
    <col min="15107" max="15107" width="4" customWidth="1"/>
    <col min="15361" max="15361" width="18.7265625" customWidth="1"/>
    <col min="15362" max="15362" width="68.26953125" customWidth="1"/>
    <col min="15363" max="15363" width="4" customWidth="1"/>
    <col min="15617" max="15617" width="18.7265625" customWidth="1"/>
    <col min="15618" max="15618" width="68.26953125" customWidth="1"/>
    <col min="15619" max="15619" width="4" customWidth="1"/>
    <col min="15873" max="15873" width="18.7265625" customWidth="1"/>
    <col min="15874" max="15874" width="68.26953125" customWidth="1"/>
    <col min="15875" max="15875" width="4" customWidth="1"/>
    <col min="16129" max="16129" width="18.7265625" customWidth="1"/>
    <col min="16130" max="16130" width="68.26953125" customWidth="1"/>
    <col min="16131" max="16131" width="4" customWidth="1"/>
  </cols>
  <sheetData>
    <row r="1" spans="1:2" ht="15.5" x14ac:dyDescent="0.35">
      <c r="A1" s="6" t="s">
        <v>15</v>
      </c>
      <c r="B1" s="7" t="s">
        <v>16</v>
      </c>
    </row>
    <row r="2" spans="1:2" ht="15.5" x14ac:dyDescent="0.35">
      <c r="A2" s="6"/>
      <c r="B2" s="7"/>
    </row>
    <row r="3" spans="1:2" ht="31" x14ac:dyDescent="0.35">
      <c r="A3" s="8" t="s">
        <v>17</v>
      </c>
      <c r="B3" s="9" t="s">
        <v>36</v>
      </c>
    </row>
    <row r="4" spans="1:2" ht="15.5" x14ac:dyDescent="0.35">
      <c r="A4" s="6"/>
      <c r="B4" s="7"/>
    </row>
    <row r="5" spans="1:2" ht="31" x14ac:dyDescent="0.35">
      <c r="A5" s="6" t="s">
        <v>18</v>
      </c>
      <c r="B5" s="9" t="s">
        <v>19</v>
      </c>
    </row>
    <row r="6" spans="1:2" ht="15.5" x14ac:dyDescent="0.35">
      <c r="A6" s="6"/>
      <c r="B6" s="7"/>
    </row>
    <row r="7" spans="1:2" ht="31" x14ac:dyDescent="0.35">
      <c r="A7" s="6" t="s">
        <v>20</v>
      </c>
      <c r="B7" s="9" t="s">
        <v>21</v>
      </c>
    </row>
    <row r="8" spans="1:2" ht="15.5" x14ac:dyDescent="0.35">
      <c r="A8" s="6"/>
      <c r="B8" s="7"/>
    </row>
    <row r="9" spans="1:2" ht="31" x14ac:dyDescent="0.35">
      <c r="A9" s="6" t="s">
        <v>22</v>
      </c>
      <c r="B9" s="9" t="s">
        <v>37</v>
      </c>
    </row>
    <row r="10" spans="1:2" ht="15.5" x14ac:dyDescent="0.35">
      <c r="A10" s="6"/>
      <c r="B10" s="7"/>
    </row>
    <row r="11" spans="1:2" ht="15.5" x14ac:dyDescent="0.35">
      <c r="A11" s="6" t="s">
        <v>23</v>
      </c>
      <c r="B11" s="9" t="s">
        <v>24</v>
      </c>
    </row>
    <row r="12" spans="1:2" ht="15.5" x14ac:dyDescent="0.35">
      <c r="A12" s="6"/>
      <c r="B12" s="7"/>
    </row>
    <row r="18" spans="2:2" x14ac:dyDescent="0.35">
      <c r="B18" s="10"/>
    </row>
  </sheetData>
  <pageMargins left="0.7" right="0.7" top="0.75" bottom="0.75" header="0.3" footer="0.3"/>
  <pageSetup orientation="portrait" r:id="rId1"/>
  <headerFooter>
    <oddHeader>&amp;C HALA KIBLAT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10" zoomScaleNormal="110" workbookViewId="0">
      <selection activeCell="F27" sqref="F27"/>
    </sheetView>
  </sheetViews>
  <sheetFormatPr defaultRowHeight="14.5" x14ac:dyDescent="0.35"/>
  <cols>
    <col min="1" max="1" width="12.54296875" customWidth="1"/>
    <col min="2" max="2" width="20.453125" customWidth="1"/>
    <col min="3" max="3" width="17.26953125" customWidth="1"/>
    <col min="4" max="4" width="15.7265625" customWidth="1"/>
    <col min="5" max="5" width="16.7265625" customWidth="1"/>
    <col min="6" max="6" width="24.1796875" customWidth="1"/>
    <col min="7" max="7" width="21.453125" customWidth="1"/>
  </cols>
  <sheetData>
    <row r="1" spans="1:7" ht="39" x14ac:dyDescent="0.35">
      <c r="A1" s="3" t="s">
        <v>28</v>
      </c>
      <c r="B1" s="3" t="s">
        <v>29</v>
      </c>
      <c r="C1" s="3" t="s">
        <v>1</v>
      </c>
      <c r="D1" s="3" t="s">
        <v>2</v>
      </c>
      <c r="E1" s="3" t="s">
        <v>3</v>
      </c>
      <c r="F1" s="4" t="s">
        <v>4</v>
      </c>
      <c r="G1" s="3" t="s">
        <v>12</v>
      </c>
    </row>
    <row r="2" spans="1:7" x14ac:dyDescent="0.35">
      <c r="A2" s="1" t="s">
        <v>5</v>
      </c>
      <c r="B2" s="1">
        <v>13</v>
      </c>
      <c r="C2" s="1">
        <v>3</v>
      </c>
      <c r="D2" s="1">
        <v>0</v>
      </c>
      <c r="E2" s="1">
        <v>2</v>
      </c>
      <c r="F2" s="1">
        <v>0</v>
      </c>
      <c r="G2" s="1">
        <f t="shared" ref="G2:G13" si="0">SUM(B2:F2)</f>
        <v>18</v>
      </c>
    </row>
    <row r="3" spans="1:7" x14ac:dyDescent="0.35">
      <c r="A3" s="1" t="s">
        <v>6</v>
      </c>
      <c r="B3" s="1">
        <v>8</v>
      </c>
      <c r="C3" s="1">
        <v>0</v>
      </c>
      <c r="D3" s="1">
        <v>5</v>
      </c>
      <c r="E3" s="1">
        <v>2</v>
      </c>
      <c r="F3" s="1">
        <v>0</v>
      </c>
      <c r="G3" s="1">
        <f t="shared" si="0"/>
        <v>15</v>
      </c>
    </row>
    <row r="4" spans="1:7" x14ac:dyDescent="0.35">
      <c r="A4" s="1" t="s">
        <v>30</v>
      </c>
      <c r="B4" s="1">
        <v>7</v>
      </c>
      <c r="C4" s="1">
        <v>1</v>
      </c>
      <c r="D4" s="1">
        <v>2</v>
      </c>
      <c r="E4" s="1">
        <v>2</v>
      </c>
      <c r="F4" s="1">
        <v>0</v>
      </c>
      <c r="G4" s="1">
        <f t="shared" si="0"/>
        <v>12</v>
      </c>
    </row>
    <row r="5" spans="1:7" x14ac:dyDescent="0.35">
      <c r="A5" s="1" t="s">
        <v>7</v>
      </c>
      <c r="B5" s="1">
        <f>2+2</f>
        <v>4</v>
      </c>
      <c r="C5" s="1">
        <f>0+1</f>
        <v>1</v>
      </c>
      <c r="D5" s="1">
        <v>1</v>
      </c>
      <c r="E5" s="1">
        <f>0+1</f>
        <v>1</v>
      </c>
      <c r="F5" s="1">
        <v>0</v>
      </c>
      <c r="G5" s="1">
        <f t="shared" si="0"/>
        <v>7</v>
      </c>
    </row>
    <row r="6" spans="1:7" x14ac:dyDescent="0.35">
      <c r="A6" s="1" t="s">
        <v>31</v>
      </c>
      <c r="B6" s="1">
        <f>14+1</f>
        <v>15</v>
      </c>
      <c r="C6" s="1">
        <f>1+0</f>
        <v>1</v>
      </c>
      <c r="D6" s="1">
        <f>15</f>
        <v>15</v>
      </c>
      <c r="E6" s="1">
        <f>0+0</f>
        <v>0</v>
      </c>
      <c r="F6" s="1">
        <v>0</v>
      </c>
      <c r="G6" s="1">
        <f t="shared" si="0"/>
        <v>31</v>
      </c>
    </row>
    <row r="7" spans="1:7" x14ac:dyDescent="0.35">
      <c r="A7" s="1" t="s">
        <v>8</v>
      </c>
      <c r="B7" s="1">
        <f>7+5</f>
        <v>12</v>
      </c>
      <c r="C7" s="1">
        <f>0+4</f>
        <v>4</v>
      </c>
      <c r="D7" s="1">
        <f>13</f>
        <v>13</v>
      </c>
      <c r="E7" s="1">
        <f>1+0</f>
        <v>1</v>
      </c>
      <c r="F7" s="1">
        <v>0</v>
      </c>
      <c r="G7" s="1">
        <f t="shared" si="0"/>
        <v>30</v>
      </c>
    </row>
    <row r="8" spans="1:7" x14ac:dyDescent="0.35">
      <c r="A8" s="1" t="s">
        <v>9</v>
      </c>
      <c r="B8" s="1">
        <f>7+4</f>
        <v>11</v>
      </c>
      <c r="C8" s="1">
        <f>0+1</f>
        <v>1</v>
      </c>
      <c r="D8" s="1">
        <f>12</f>
        <v>12</v>
      </c>
      <c r="E8" s="1">
        <f>0+1</f>
        <v>1</v>
      </c>
      <c r="F8" s="1">
        <v>0</v>
      </c>
      <c r="G8" s="1">
        <f t="shared" si="0"/>
        <v>25</v>
      </c>
    </row>
    <row r="9" spans="1:7" x14ac:dyDescent="0.35">
      <c r="A9" s="1" t="s">
        <v>32</v>
      </c>
      <c r="B9" s="1">
        <f>5+1</f>
        <v>6</v>
      </c>
      <c r="C9" s="2">
        <f>0+4</f>
        <v>4</v>
      </c>
      <c r="D9" s="1">
        <f>2</f>
        <v>2</v>
      </c>
      <c r="E9" s="2">
        <f>0+2</f>
        <v>2</v>
      </c>
      <c r="F9" s="2">
        <v>0</v>
      </c>
      <c r="G9" s="2">
        <f t="shared" si="0"/>
        <v>14</v>
      </c>
    </row>
    <row r="10" spans="1:7" x14ac:dyDescent="0.35">
      <c r="A10" s="1" t="s">
        <v>10</v>
      </c>
      <c r="B10" s="2">
        <f>5+11</f>
        <v>16</v>
      </c>
      <c r="C10" s="2">
        <f>1+4</f>
        <v>5</v>
      </c>
      <c r="D10" s="2">
        <f>9</f>
        <v>9</v>
      </c>
      <c r="E10" s="2">
        <f>0+3</f>
        <v>3</v>
      </c>
      <c r="F10" s="2">
        <v>0</v>
      </c>
      <c r="G10" s="2">
        <f t="shared" si="0"/>
        <v>33</v>
      </c>
    </row>
    <row r="11" spans="1:7" x14ac:dyDescent="0.35">
      <c r="A11" s="1" t="s">
        <v>33</v>
      </c>
      <c r="B11" s="2">
        <f>3+3</f>
        <v>6</v>
      </c>
      <c r="C11" s="2">
        <f>1+1</f>
        <v>2</v>
      </c>
      <c r="D11" s="2">
        <v>13</v>
      </c>
      <c r="E11" s="2">
        <f>0</f>
        <v>0</v>
      </c>
      <c r="F11" s="2">
        <v>0</v>
      </c>
      <c r="G11" s="2">
        <f t="shared" si="0"/>
        <v>21</v>
      </c>
    </row>
    <row r="12" spans="1:7" x14ac:dyDescent="0.35">
      <c r="A12" s="1" t="s">
        <v>11</v>
      </c>
      <c r="B12" s="2">
        <f>1+9</f>
        <v>10</v>
      </c>
      <c r="C12" s="2">
        <f>0+0</f>
        <v>0</v>
      </c>
      <c r="D12" s="2">
        <f>0</f>
        <v>0</v>
      </c>
      <c r="E12" s="2">
        <f>0+0</f>
        <v>0</v>
      </c>
      <c r="F12" s="2">
        <v>0</v>
      </c>
      <c r="G12" s="2">
        <f t="shared" si="0"/>
        <v>10</v>
      </c>
    </row>
    <row r="13" spans="1:7" x14ac:dyDescent="0.35">
      <c r="A13" s="1" t="s">
        <v>34</v>
      </c>
      <c r="B13" s="2">
        <v>13</v>
      </c>
      <c r="C13" s="2">
        <f>1+1</f>
        <v>2</v>
      </c>
      <c r="D13" s="2">
        <v>4</v>
      </c>
      <c r="E13" s="2">
        <v>2</v>
      </c>
      <c r="F13" s="2">
        <v>0</v>
      </c>
      <c r="G13" s="2">
        <f t="shared" si="0"/>
        <v>21</v>
      </c>
    </row>
    <row r="14" spans="1:7" x14ac:dyDescent="0.35">
      <c r="A14" s="5" t="s">
        <v>12</v>
      </c>
      <c r="B14" s="5">
        <f t="shared" ref="B14:G14" si="1">SUM(B2:B13)</f>
        <v>121</v>
      </c>
      <c r="C14" s="5">
        <f t="shared" si="1"/>
        <v>24</v>
      </c>
      <c r="D14" s="5">
        <f t="shared" si="1"/>
        <v>76</v>
      </c>
      <c r="E14" s="5">
        <f t="shared" si="1"/>
        <v>16</v>
      </c>
      <c r="F14" s="5">
        <f t="shared" si="1"/>
        <v>0</v>
      </c>
      <c r="G14" s="5">
        <f t="shared" si="1"/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110" zoomScaleNormal="110" workbookViewId="0">
      <selection activeCell="F21" sqref="F21"/>
    </sheetView>
  </sheetViews>
  <sheetFormatPr defaultRowHeight="14.5" x14ac:dyDescent="0.35"/>
  <cols>
    <col min="1" max="1" width="12.54296875" customWidth="1"/>
    <col min="2" max="2" width="20.453125" customWidth="1"/>
    <col min="3" max="3" width="17.26953125" customWidth="1"/>
    <col min="4" max="4" width="15.7265625" customWidth="1"/>
    <col min="5" max="5" width="16.7265625" customWidth="1"/>
    <col min="6" max="6" width="24.1796875" customWidth="1"/>
    <col min="7" max="7" width="21.453125" customWidth="1"/>
  </cols>
  <sheetData>
    <row r="1" spans="1:7" ht="39" x14ac:dyDescent="0.35">
      <c r="A1" s="3" t="s">
        <v>35</v>
      </c>
      <c r="B1" s="3" t="s">
        <v>29</v>
      </c>
      <c r="C1" s="3" t="s">
        <v>1</v>
      </c>
      <c r="D1" s="3" t="s">
        <v>2</v>
      </c>
      <c r="E1" s="3" t="s">
        <v>3</v>
      </c>
      <c r="F1" s="4" t="s">
        <v>4</v>
      </c>
      <c r="G1" s="3" t="s">
        <v>12</v>
      </c>
    </row>
    <row r="2" spans="1:7" x14ac:dyDescent="0.35">
      <c r="A2" s="1" t="s">
        <v>5</v>
      </c>
      <c r="B2" s="1">
        <f>9</f>
        <v>9</v>
      </c>
      <c r="C2" s="1">
        <v>2</v>
      </c>
      <c r="D2" s="1">
        <v>10</v>
      </c>
      <c r="E2" s="1">
        <v>2</v>
      </c>
      <c r="F2" s="1">
        <v>0</v>
      </c>
      <c r="G2" s="1">
        <f>SUM(B2:F2)</f>
        <v>23</v>
      </c>
    </row>
    <row r="3" spans="1:7" x14ac:dyDescent="0.35">
      <c r="A3" s="1" t="s">
        <v>6</v>
      </c>
      <c r="B3" s="1">
        <v>5</v>
      </c>
      <c r="C3" s="1">
        <v>2</v>
      </c>
      <c r="D3" s="1">
        <v>3</v>
      </c>
      <c r="E3" s="1">
        <v>2</v>
      </c>
      <c r="F3" s="1">
        <v>0</v>
      </c>
      <c r="G3" s="1">
        <f t="shared" ref="G3:G13" si="0">SUM(B3:F3)</f>
        <v>12</v>
      </c>
    </row>
    <row r="4" spans="1:7" x14ac:dyDescent="0.35">
      <c r="A4" s="1" t="s">
        <v>30</v>
      </c>
      <c r="B4" s="1">
        <v>7</v>
      </c>
      <c r="C4" s="1">
        <v>1</v>
      </c>
      <c r="D4" s="1">
        <v>2</v>
      </c>
      <c r="E4" s="1">
        <v>2</v>
      </c>
      <c r="F4" s="1">
        <v>0</v>
      </c>
      <c r="G4" s="1">
        <f t="shared" si="0"/>
        <v>12</v>
      </c>
    </row>
    <row r="5" spans="1:7" x14ac:dyDescent="0.35">
      <c r="A5" s="1" t="s">
        <v>7</v>
      </c>
      <c r="B5" s="1">
        <v>12</v>
      </c>
      <c r="C5" s="1">
        <v>1</v>
      </c>
      <c r="D5" s="1">
        <v>9</v>
      </c>
      <c r="E5" s="1">
        <v>1</v>
      </c>
      <c r="F5" s="1">
        <v>1</v>
      </c>
      <c r="G5" s="1">
        <f t="shared" si="0"/>
        <v>24</v>
      </c>
    </row>
    <row r="6" spans="1:7" x14ac:dyDescent="0.35">
      <c r="A6" s="1" t="s">
        <v>31</v>
      </c>
      <c r="B6" s="1">
        <v>6</v>
      </c>
      <c r="C6" s="1">
        <v>1</v>
      </c>
      <c r="D6" s="1">
        <v>0</v>
      </c>
      <c r="E6" s="1">
        <v>2</v>
      </c>
      <c r="F6" s="1">
        <v>0</v>
      </c>
      <c r="G6" s="1">
        <f t="shared" si="0"/>
        <v>9</v>
      </c>
    </row>
    <row r="7" spans="1:7" x14ac:dyDescent="0.35">
      <c r="A7" s="1" t="s">
        <v>8</v>
      </c>
      <c r="B7" s="1">
        <v>6</v>
      </c>
      <c r="C7" s="1">
        <v>1</v>
      </c>
      <c r="D7" s="1">
        <v>8</v>
      </c>
      <c r="E7" s="1">
        <v>3</v>
      </c>
      <c r="F7" s="1">
        <v>1</v>
      </c>
      <c r="G7" s="1">
        <f t="shared" si="0"/>
        <v>19</v>
      </c>
    </row>
    <row r="8" spans="1:7" x14ac:dyDescent="0.35">
      <c r="A8" s="1" t="s">
        <v>9</v>
      </c>
      <c r="B8" s="1">
        <v>2</v>
      </c>
      <c r="C8" s="1">
        <v>0</v>
      </c>
      <c r="D8" s="1">
        <v>0</v>
      </c>
      <c r="E8" s="1">
        <v>1</v>
      </c>
      <c r="F8" s="1">
        <v>0</v>
      </c>
      <c r="G8" s="1">
        <f t="shared" si="0"/>
        <v>3</v>
      </c>
    </row>
    <row r="9" spans="1:7" x14ac:dyDescent="0.35">
      <c r="A9" s="1" t="s">
        <v>32</v>
      </c>
      <c r="B9" s="1">
        <v>0</v>
      </c>
      <c r="C9" s="2">
        <v>0</v>
      </c>
      <c r="D9" s="1">
        <v>3</v>
      </c>
      <c r="E9" s="2">
        <v>1</v>
      </c>
      <c r="F9" s="2">
        <v>0</v>
      </c>
      <c r="G9" s="2">
        <f t="shared" si="0"/>
        <v>4</v>
      </c>
    </row>
    <row r="10" spans="1:7" x14ac:dyDescent="0.35">
      <c r="A10" s="1" t="s">
        <v>10</v>
      </c>
      <c r="B10" s="2">
        <v>1</v>
      </c>
      <c r="C10" s="2">
        <v>0</v>
      </c>
      <c r="D10" s="2">
        <v>3</v>
      </c>
      <c r="E10" s="2">
        <v>1</v>
      </c>
      <c r="F10" s="2">
        <v>0</v>
      </c>
      <c r="G10" s="2">
        <f t="shared" si="0"/>
        <v>5</v>
      </c>
    </row>
    <row r="11" spans="1:7" x14ac:dyDescent="0.35">
      <c r="A11" s="1" t="s">
        <v>33</v>
      </c>
      <c r="B11" s="2">
        <v>5</v>
      </c>
      <c r="C11" s="2">
        <v>1</v>
      </c>
      <c r="D11" s="2">
        <v>0</v>
      </c>
      <c r="E11" s="2">
        <v>0</v>
      </c>
      <c r="F11" s="2">
        <v>0</v>
      </c>
      <c r="G11" s="2">
        <f t="shared" si="0"/>
        <v>6</v>
      </c>
    </row>
    <row r="12" spans="1:7" x14ac:dyDescent="0.35">
      <c r="A12" s="1" t="s">
        <v>11</v>
      </c>
      <c r="B12" s="2">
        <v>6</v>
      </c>
      <c r="C12" s="2">
        <v>1</v>
      </c>
      <c r="D12" s="2">
        <v>1</v>
      </c>
      <c r="E12" s="2">
        <v>1</v>
      </c>
      <c r="F12" s="2">
        <v>1</v>
      </c>
      <c r="G12" s="2">
        <f t="shared" si="0"/>
        <v>10</v>
      </c>
    </row>
    <row r="13" spans="1:7" x14ac:dyDescent="0.35">
      <c r="A13" s="1" t="s">
        <v>34</v>
      </c>
      <c r="B13" s="2">
        <v>12</v>
      </c>
      <c r="C13" s="2">
        <v>2</v>
      </c>
      <c r="D13" s="2">
        <v>0</v>
      </c>
      <c r="E13" s="2">
        <v>1</v>
      </c>
      <c r="F13" s="2">
        <v>1</v>
      </c>
      <c r="G13" s="2">
        <f t="shared" si="0"/>
        <v>16</v>
      </c>
    </row>
    <row r="14" spans="1:7" x14ac:dyDescent="0.35">
      <c r="A14" s="5" t="s">
        <v>12</v>
      </c>
      <c r="B14" s="5">
        <f t="shared" ref="B14:G14" si="1">SUM(B2:B13)</f>
        <v>71</v>
      </c>
      <c r="C14" s="5">
        <f t="shared" si="1"/>
        <v>12</v>
      </c>
      <c r="D14" s="5">
        <f t="shared" si="1"/>
        <v>39</v>
      </c>
      <c r="E14" s="5">
        <f t="shared" si="1"/>
        <v>17</v>
      </c>
      <c r="F14" s="5">
        <f t="shared" si="1"/>
        <v>4</v>
      </c>
      <c r="G14" s="5">
        <f t="shared" si="1"/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zoomScale="110" zoomScaleNormal="110" workbookViewId="0">
      <selection activeCell="G14" sqref="G14"/>
    </sheetView>
  </sheetViews>
  <sheetFormatPr defaultRowHeight="14.5" x14ac:dyDescent="0.35"/>
  <cols>
    <col min="1" max="1" width="12.54296875" customWidth="1"/>
    <col min="2" max="2" width="20.453125" customWidth="1"/>
    <col min="3" max="3" width="17.26953125" customWidth="1"/>
    <col min="4" max="4" width="15.7265625" customWidth="1"/>
    <col min="5" max="5" width="16.7265625" hidden="1" customWidth="1"/>
    <col min="6" max="6" width="24.1796875" customWidth="1"/>
    <col min="7" max="7" width="21.453125" customWidth="1"/>
  </cols>
  <sheetData>
    <row r="1" spans="1:7" ht="39" x14ac:dyDescent="0.35">
      <c r="A1" s="3" t="s">
        <v>38</v>
      </c>
      <c r="B1" s="3" t="s">
        <v>29</v>
      </c>
      <c r="C1" s="3" t="s">
        <v>1</v>
      </c>
      <c r="D1" s="3" t="s">
        <v>2</v>
      </c>
      <c r="E1" s="3" t="s">
        <v>3</v>
      </c>
      <c r="F1" s="4" t="s">
        <v>4</v>
      </c>
      <c r="G1" s="3" t="s">
        <v>12</v>
      </c>
    </row>
    <row r="2" spans="1:7" x14ac:dyDescent="0.35">
      <c r="A2" s="1" t="s">
        <v>5</v>
      </c>
      <c r="B2" s="1">
        <v>6</v>
      </c>
      <c r="C2" s="1">
        <v>2</v>
      </c>
      <c r="D2" s="1">
        <v>1</v>
      </c>
      <c r="E2" s="1">
        <v>2</v>
      </c>
      <c r="F2" s="1"/>
      <c r="G2" s="1">
        <f t="shared" ref="G2:G13" si="0">SUM(B2:F2)</f>
        <v>11</v>
      </c>
    </row>
    <row r="3" spans="1:7" x14ac:dyDescent="0.35">
      <c r="A3" s="1" t="s">
        <v>6</v>
      </c>
      <c r="B3" s="1">
        <v>5</v>
      </c>
      <c r="C3" s="1">
        <v>1</v>
      </c>
      <c r="D3" s="1"/>
      <c r="E3" s="1"/>
      <c r="F3" s="1"/>
      <c r="G3" s="1">
        <f t="shared" si="0"/>
        <v>6</v>
      </c>
    </row>
    <row r="4" spans="1:7" x14ac:dyDescent="0.35">
      <c r="A4" s="1" t="s">
        <v>30</v>
      </c>
      <c r="B4" s="1">
        <v>12</v>
      </c>
      <c r="C4" s="1">
        <v>1</v>
      </c>
      <c r="D4" s="1">
        <v>1</v>
      </c>
      <c r="E4" s="1">
        <v>2</v>
      </c>
      <c r="F4" s="1"/>
      <c r="G4" s="1">
        <f t="shared" si="0"/>
        <v>16</v>
      </c>
    </row>
    <row r="5" spans="1:7" x14ac:dyDescent="0.35">
      <c r="A5" s="1" t="s">
        <v>7</v>
      </c>
      <c r="B5" s="1">
        <v>4</v>
      </c>
      <c r="C5" s="1">
        <v>1</v>
      </c>
      <c r="D5" s="1">
        <v>1</v>
      </c>
      <c r="E5" s="1"/>
      <c r="F5" s="1"/>
      <c r="G5" s="1">
        <f t="shared" si="0"/>
        <v>6</v>
      </c>
    </row>
    <row r="6" spans="1:7" x14ac:dyDescent="0.35">
      <c r="A6" s="1" t="s">
        <v>31</v>
      </c>
      <c r="B6" s="1">
        <v>4</v>
      </c>
      <c r="C6" s="1"/>
      <c r="D6" s="1"/>
      <c r="E6" s="1"/>
      <c r="F6" s="1"/>
      <c r="G6" s="1">
        <f t="shared" si="0"/>
        <v>4</v>
      </c>
    </row>
    <row r="7" spans="1:7" x14ac:dyDescent="0.35">
      <c r="A7" s="1" t="s">
        <v>8</v>
      </c>
      <c r="B7" s="1">
        <v>4</v>
      </c>
      <c r="C7" s="1"/>
      <c r="D7" s="1">
        <v>5</v>
      </c>
      <c r="E7" s="1">
        <v>2</v>
      </c>
      <c r="F7" s="1"/>
      <c r="G7" s="1">
        <f t="shared" si="0"/>
        <v>11</v>
      </c>
    </row>
    <row r="8" spans="1:7" x14ac:dyDescent="0.35">
      <c r="A8" s="1" t="s">
        <v>9</v>
      </c>
      <c r="B8" s="1">
        <v>1</v>
      </c>
      <c r="C8" s="1"/>
      <c r="D8" s="1">
        <v>3</v>
      </c>
      <c r="E8" s="1">
        <v>1</v>
      </c>
      <c r="F8" s="1"/>
      <c r="G8" s="1">
        <f t="shared" si="0"/>
        <v>5</v>
      </c>
    </row>
    <row r="9" spans="1:7" x14ac:dyDescent="0.35">
      <c r="A9" s="1" t="s">
        <v>32</v>
      </c>
      <c r="B9" s="1">
        <v>2</v>
      </c>
      <c r="C9" s="2"/>
      <c r="D9" s="1">
        <v>4</v>
      </c>
      <c r="E9" s="2"/>
      <c r="F9" s="2"/>
      <c r="G9" s="2">
        <f t="shared" si="0"/>
        <v>6</v>
      </c>
    </row>
    <row r="10" spans="1:7" x14ac:dyDescent="0.35">
      <c r="A10" s="1" t="s">
        <v>10</v>
      </c>
      <c r="B10" s="2">
        <v>6</v>
      </c>
      <c r="C10" s="2">
        <v>1</v>
      </c>
      <c r="D10" s="2"/>
      <c r="E10" s="2">
        <v>2</v>
      </c>
      <c r="F10" s="2"/>
      <c r="G10" s="2">
        <f t="shared" si="0"/>
        <v>9</v>
      </c>
    </row>
    <row r="11" spans="1:7" x14ac:dyDescent="0.35">
      <c r="A11" s="1" t="s">
        <v>33</v>
      </c>
      <c r="B11" s="2">
        <v>4</v>
      </c>
      <c r="C11" s="2"/>
      <c r="D11" s="2">
        <v>2</v>
      </c>
      <c r="E11" s="2">
        <v>1</v>
      </c>
      <c r="F11" s="2"/>
      <c r="G11" s="2">
        <f t="shared" si="0"/>
        <v>7</v>
      </c>
    </row>
    <row r="12" spans="1:7" x14ac:dyDescent="0.35">
      <c r="A12" s="1" t="s">
        <v>11</v>
      </c>
      <c r="B12" s="2">
        <v>6</v>
      </c>
      <c r="C12" s="2"/>
      <c r="D12" s="2">
        <v>3</v>
      </c>
      <c r="E12" s="2"/>
      <c r="F12" s="2"/>
      <c r="G12" s="2">
        <f t="shared" si="0"/>
        <v>9</v>
      </c>
    </row>
    <row r="13" spans="1:7" x14ac:dyDescent="0.35">
      <c r="A13" s="1" t="s">
        <v>34</v>
      </c>
      <c r="B13" s="2">
        <v>1</v>
      </c>
      <c r="C13" s="2"/>
      <c r="D13" s="2">
        <v>1</v>
      </c>
      <c r="E13" s="2"/>
      <c r="F13" s="2">
        <v>2</v>
      </c>
      <c r="G13" s="2">
        <f t="shared" si="0"/>
        <v>4</v>
      </c>
    </row>
    <row r="14" spans="1:7" x14ac:dyDescent="0.35">
      <c r="A14" s="5" t="s">
        <v>12</v>
      </c>
      <c r="B14" s="5">
        <f t="shared" ref="B14:G14" si="1">SUM(B2:B13)</f>
        <v>55</v>
      </c>
      <c r="C14" s="5">
        <f t="shared" si="1"/>
        <v>6</v>
      </c>
      <c r="D14" s="5">
        <f t="shared" si="1"/>
        <v>21</v>
      </c>
      <c r="E14" s="5">
        <f t="shared" si="1"/>
        <v>10</v>
      </c>
      <c r="F14" s="5">
        <f t="shared" si="1"/>
        <v>2</v>
      </c>
      <c r="G14" s="5">
        <f t="shared" si="1"/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="110" zoomScaleNormal="110" workbookViewId="0">
      <selection activeCell="F23" sqref="F23"/>
    </sheetView>
  </sheetViews>
  <sheetFormatPr defaultRowHeight="14.5" x14ac:dyDescent="0.35"/>
  <cols>
    <col min="1" max="1" width="12.54296875" customWidth="1"/>
    <col min="2" max="2" width="20.453125" customWidth="1"/>
    <col min="3" max="3" width="17.26953125" customWidth="1"/>
    <col min="4" max="4" width="15.7265625" customWidth="1"/>
    <col min="5" max="5" width="16.7265625" hidden="1" customWidth="1"/>
    <col min="6" max="6" width="24.1796875" customWidth="1"/>
    <col min="7" max="7" width="21.453125" customWidth="1"/>
  </cols>
  <sheetData>
    <row r="1" spans="1:7" ht="39" x14ac:dyDescent="0.35">
      <c r="A1" s="3" t="s">
        <v>39</v>
      </c>
      <c r="B1" s="3" t="s">
        <v>29</v>
      </c>
      <c r="C1" s="3" t="s">
        <v>1</v>
      </c>
      <c r="D1" s="3" t="s">
        <v>2</v>
      </c>
      <c r="E1" s="3" t="s">
        <v>3</v>
      </c>
      <c r="F1" s="4" t="s">
        <v>4</v>
      </c>
      <c r="G1" s="3" t="s">
        <v>12</v>
      </c>
    </row>
    <row r="2" spans="1:7" x14ac:dyDescent="0.35">
      <c r="A2" s="1" t="s">
        <v>5</v>
      </c>
      <c r="B2" s="1">
        <v>11</v>
      </c>
      <c r="C2" s="1"/>
      <c r="D2" s="1"/>
      <c r="E2" s="1"/>
      <c r="F2" s="1"/>
      <c r="G2" s="1">
        <f t="shared" ref="G2:G13" si="0">SUM(B2:F2)</f>
        <v>11</v>
      </c>
    </row>
    <row r="3" spans="1:7" x14ac:dyDescent="0.35">
      <c r="A3" s="1" t="s">
        <v>6</v>
      </c>
      <c r="B3" s="1">
        <v>10</v>
      </c>
      <c r="C3" s="1"/>
      <c r="D3" s="1"/>
      <c r="E3" s="1">
        <v>6</v>
      </c>
      <c r="F3" s="1"/>
      <c r="G3" s="1">
        <f t="shared" si="0"/>
        <v>16</v>
      </c>
    </row>
    <row r="4" spans="1:7" x14ac:dyDescent="0.35">
      <c r="A4" s="1" t="s">
        <v>30</v>
      </c>
      <c r="B4" s="1">
        <v>8</v>
      </c>
      <c r="C4" s="1">
        <v>1</v>
      </c>
      <c r="D4" s="1">
        <v>2</v>
      </c>
      <c r="E4" s="1">
        <v>3</v>
      </c>
      <c r="F4" s="1"/>
      <c r="G4" s="1">
        <f t="shared" si="0"/>
        <v>14</v>
      </c>
    </row>
    <row r="5" spans="1:7" x14ac:dyDescent="0.35">
      <c r="A5" s="1" t="s">
        <v>7</v>
      </c>
      <c r="B5" s="1">
        <v>15</v>
      </c>
      <c r="C5" s="1"/>
      <c r="D5" s="1">
        <v>2</v>
      </c>
      <c r="E5" s="1">
        <v>4</v>
      </c>
      <c r="F5" s="1"/>
      <c r="G5" s="1">
        <f t="shared" si="0"/>
        <v>21</v>
      </c>
    </row>
    <row r="6" spans="1:7" x14ac:dyDescent="0.35">
      <c r="A6" s="1" t="s">
        <v>31</v>
      </c>
      <c r="B6" s="1">
        <v>7</v>
      </c>
      <c r="C6" s="1"/>
      <c r="D6" s="1">
        <v>1</v>
      </c>
      <c r="E6" s="1">
        <v>2</v>
      </c>
      <c r="F6" s="1"/>
      <c r="G6" s="1">
        <f t="shared" si="0"/>
        <v>10</v>
      </c>
    </row>
    <row r="7" spans="1:7" x14ac:dyDescent="0.35">
      <c r="A7" s="1" t="s">
        <v>8</v>
      </c>
      <c r="B7" s="1">
        <v>7</v>
      </c>
      <c r="C7" s="1">
        <v>1</v>
      </c>
      <c r="D7" s="1">
        <v>1</v>
      </c>
      <c r="E7" s="1"/>
      <c r="F7" s="1"/>
      <c r="G7" s="1">
        <f t="shared" si="0"/>
        <v>9</v>
      </c>
    </row>
    <row r="8" spans="1:7" x14ac:dyDescent="0.35">
      <c r="A8" s="1" t="s">
        <v>9</v>
      </c>
      <c r="B8" s="1">
        <v>9</v>
      </c>
      <c r="C8" s="1"/>
      <c r="D8" s="1">
        <v>3</v>
      </c>
      <c r="E8" s="1"/>
      <c r="F8" s="1">
        <v>1</v>
      </c>
      <c r="G8" s="1">
        <f t="shared" si="0"/>
        <v>13</v>
      </c>
    </row>
    <row r="9" spans="1:7" x14ac:dyDescent="0.35">
      <c r="A9" s="1" t="s">
        <v>32</v>
      </c>
      <c r="B9" s="1">
        <v>8</v>
      </c>
      <c r="C9" s="2"/>
      <c r="D9" s="1">
        <v>1</v>
      </c>
      <c r="E9" s="2">
        <v>1</v>
      </c>
      <c r="F9" s="2"/>
      <c r="G9" s="1">
        <f t="shared" si="0"/>
        <v>10</v>
      </c>
    </row>
    <row r="10" spans="1:7" x14ac:dyDescent="0.35">
      <c r="A10" s="1" t="s">
        <v>10</v>
      </c>
      <c r="B10" s="2">
        <v>3</v>
      </c>
      <c r="C10" s="2">
        <v>2</v>
      </c>
      <c r="D10" s="2"/>
      <c r="E10" s="2">
        <v>1</v>
      </c>
      <c r="F10" s="2"/>
      <c r="G10" s="1">
        <f t="shared" si="0"/>
        <v>6</v>
      </c>
    </row>
    <row r="11" spans="1:7" x14ac:dyDescent="0.35">
      <c r="A11" s="1" t="s">
        <v>33</v>
      </c>
      <c r="B11" s="2">
        <v>5</v>
      </c>
      <c r="C11" s="2"/>
      <c r="D11" s="2"/>
      <c r="E11" s="2">
        <v>1</v>
      </c>
      <c r="F11" s="2">
        <v>1</v>
      </c>
      <c r="G11" s="1">
        <f t="shared" si="0"/>
        <v>7</v>
      </c>
    </row>
    <row r="12" spans="1:7" x14ac:dyDescent="0.35">
      <c r="A12" s="1" t="s">
        <v>11</v>
      </c>
      <c r="B12" s="2">
        <v>4</v>
      </c>
      <c r="C12" s="2"/>
      <c r="D12" s="2">
        <v>5</v>
      </c>
      <c r="E12" s="2"/>
      <c r="F12" s="2"/>
      <c r="G12" s="1">
        <f t="shared" si="0"/>
        <v>9</v>
      </c>
    </row>
    <row r="13" spans="1:7" x14ac:dyDescent="0.35">
      <c r="A13" s="1" t="s">
        <v>34</v>
      </c>
      <c r="B13" s="2">
        <v>6</v>
      </c>
      <c r="C13" s="2"/>
      <c r="D13" s="2">
        <v>4</v>
      </c>
      <c r="E13" s="2">
        <v>1</v>
      </c>
      <c r="F13" s="2"/>
      <c r="G13" s="1">
        <f t="shared" si="0"/>
        <v>11</v>
      </c>
    </row>
    <row r="14" spans="1:7" x14ac:dyDescent="0.35">
      <c r="A14" s="5" t="s">
        <v>12</v>
      </c>
      <c r="B14" s="5">
        <f t="shared" ref="B14:G14" si="1">SUM(B2:B13)</f>
        <v>93</v>
      </c>
      <c r="C14" s="5">
        <f t="shared" si="1"/>
        <v>4</v>
      </c>
      <c r="D14" s="5">
        <f t="shared" si="1"/>
        <v>19</v>
      </c>
      <c r="E14" s="5">
        <f t="shared" si="1"/>
        <v>19</v>
      </c>
      <c r="F14" s="5">
        <f>SUM(F2:F13)</f>
        <v>2</v>
      </c>
      <c r="G14" s="5">
        <f t="shared" si="1"/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6"/>
  <sheetViews>
    <sheetView tabSelected="1" zoomScale="110" zoomScaleNormal="110" workbookViewId="0">
      <selection activeCell="F26" sqref="F26"/>
    </sheetView>
  </sheetViews>
  <sheetFormatPr defaultRowHeight="14.5" x14ac:dyDescent="0.35"/>
  <cols>
    <col min="1" max="1" width="12.54296875" customWidth="1"/>
    <col min="2" max="2" width="16.1796875" bestFit="1" customWidth="1"/>
    <col min="3" max="3" width="16.54296875" bestFit="1" customWidth="1"/>
    <col min="4" max="4" width="12.81640625" bestFit="1" customWidth="1"/>
    <col min="5" max="5" width="9.1796875" bestFit="1" customWidth="1"/>
    <col min="6" max="6" width="21" bestFit="1" customWidth="1"/>
    <col min="7" max="7" width="16.1796875" bestFit="1" customWidth="1"/>
    <col min="8" max="8" width="9.81640625" bestFit="1" customWidth="1"/>
    <col min="9" max="9" width="6.26953125" bestFit="1" customWidth="1"/>
    <col min="10" max="10" width="11.7265625" bestFit="1" customWidth="1"/>
    <col min="11" max="11" width="8.81640625" bestFit="1" customWidth="1"/>
  </cols>
  <sheetData>
    <row r="1" spans="1:11" ht="39" x14ac:dyDescent="0.35">
      <c r="A1" s="3" t="s">
        <v>44</v>
      </c>
      <c r="B1" s="3" t="s">
        <v>29</v>
      </c>
      <c r="C1" s="3" t="s">
        <v>1</v>
      </c>
      <c r="D1" s="4" t="s">
        <v>2</v>
      </c>
      <c r="E1" s="3" t="s">
        <v>3</v>
      </c>
      <c r="F1" s="4" t="s">
        <v>4</v>
      </c>
      <c r="G1" s="4" t="s">
        <v>40</v>
      </c>
      <c r="H1" s="4" t="s">
        <v>43</v>
      </c>
      <c r="I1" s="4" t="s">
        <v>41</v>
      </c>
      <c r="J1" s="4" t="s">
        <v>42</v>
      </c>
      <c r="K1" s="3" t="s">
        <v>12</v>
      </c>
    </row>
    <row r="2" spans="1:11" x14ac:dyDescent="0.35">
      <c r="A2" s="1" t="s">
        <v>5</v>
      </c>
      <c r="B2" s="1">
        <v>8</v>
      </c>
      <c r="C2" s="1">
        <v>1</v>
      </c>
      <c r="D2" s="1">
        <v>0</v>
      </c>
      <c r="E2" s="1">
        <v>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f>SUM(B2:J2)</f>
        <v>11</v>
      </c>
    </row>
    <row r="3" spans="1:11" x14ac:dyDescent="0.35">
      <c r="A3" s="1" t="s">
        <v>6</v>
      </c>
      <c r="B3" s="1">
        <v>2</v>
      </c>
      <c r="C3" s="1">
        <v>1</v>
      </c>
      <c r="D3" s="1">
        <v>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f t="shared" ref="K3:K12" si="0">SUM(B3:J3)</f>
        <v>4</v>
      </c>
    </row>
    <row r="4" spans="1:11" x14ac:dyDescent="0.35">
      <c r="A4" s="1" t="s">
        <v>30</v>
      </c>
      <c r="B4" s="1">
        <v>8</v>
      </c>
      <c r="C4" s="1">
        <v>3</v>
      </c>
      <c r="D4" s="1">
        <v>0</v>
      </c>
      <c r="E4" s="1">
        <v>2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f t="shared" si="0"/>
        <v>14</v>
      </c>
    </row>
    <row r="5" spans="1:11" x14ac:dyDescent="0.35">
      <c r="A5" s="1" t="s">
        <v>7</v>
      </c>
      <c r="B5" s="1">
        <v>8</v>
      </c>
      <c r="C5" s="1">
        <v>0</v>
      </c>
      <c r="D5" s="1">
        <v>1</v>
      </c>
      <c r="E5" s="1">
        <v>0</v>
      </c>
      <c r="F5" s="1">
        <v>0</v>
      </c>
      <c r="G5" s="1">
        <v>0</v>
      </c>
      <c r="H5" s="1">
        <v>3</v>
      </c>
      <c r="I5" s="1">
        <v>0</v>
      </c>
      <c r="J5" s="1">
        <v>0</v>
      </c>
      <c r="K5" s="1">
        <f t="shared" si="0"/>
        <v>12</v>
      </c>
    </row>
    <row r="6" spans="1:11" x14ac:dyDescent="0.35">
      <c r="A6" s="1" t="s">
        <v>31</v>
      </c>
      <c r="B6" s="1">
        <v>4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f t="shared" si="0"/>
        <v>5</v>
      </c>
    </row>
    <row r="7" spans="1:11" x14ac:dyDescent="0.35">
      <c r="A7" s="1" t="s">
        <v>8</v>
      </c>
      <c r="B7" s="1">
        <v>11</v>
      </c>
      <c r="C7" s="1">
        <v>0</v>
      </c>
      <c r="D7" s="1">
        <v>0</v>
      </c>
      <c r="E7" s="1">
        <v>2</v>
      </c>
      <c r="F7" s="1">
        <v>0</v>
      </c>
      <c r="G7" s="1">
        <v>0</v>
      </c>
      <c r="H7" s="1">
        <v>2</v>
      </c>
      <c r="I7" s="1">
        <v>0</v>
      </c>
      <c r="J7" s="1">
        <v>1</v>
      </c>
      <c r="K7" s="1">
        <f t="shared" si="0"/>
        <v>16</v>
      </c>
    </row>
    <row r="8" spans="1:11" x14ac:dyDescent="0.35">
      <c r="A8" s="1" t="s">
        <v>9</v>
      </c>
      <c r="B8" s="1">
        <v>4</v>
      </c>
      <c r="C8" s="1">
        <v>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4</v>
      </c>
      <c r="J8" s="1">
        <v>1</v>
      </c>
      <c r="K8" s="1">
        <f t="shared" si="0"/>
        <v>13</v>
      </c>
    </row>
    <row r="9" spans="1:11" x14ac:dyDescent="0.35">
      <c r="A9" s="1" t="s">
        <v>32</v>
      </c>
      <c r="B9" s="1">
        <v>5</v>
      </c>
      <c r="C9" s="2">
        <v>4</v>
      </c>
      <c r="D9" s="1">
        <v>0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1">
        <f t="shared" si="0"/>
        <v>11</v>
      </c>
    </row>
    <row r="10" spans="1:11" x14ac:dyDescent="0.35">
      <c r="A10" s="1" t="s">
        <v>10</v>
      </c>
      <c r="B10" s="2">
        <v>4</v>
      </c>
      <c r="C10" s="2">
        <v>2</v>
      </c>
      <c r="D10" s="2">
        <v>0</v>
      </c>
      <c r="E10" s="2">
        <v>0</v>
      </c>
      <c r="F10" s="2">
        <v>0</v>
      </c>
      <c r="G10" s="2">
        <v>0</v>
      </c>
      <c r="H10" s="2">
        <v>1</v>
      </c>
      <c r="I10" s="2">
        <v>0</v>
      </c>
      <c r="J10" s="2">
        <v>1</v>
      </c>
      <c r="K10" s="1">
        <f t="shared" si="0"/>
        <v>8</v>
      </c>
    </row>
    <row r="11" spans="1:11" x14ac:dyDescent="0.35">
      <c r="A11" s="1" t="s">
        <v>33</v>
      </c>
      <c r="B11" s="2">
        <v>5</v>
      </c>
      <c r="C11" s="2">
        <v>1</v>
      </c>
      <c r="D11" s="2">
        <v>1</v>
      </c>
      <c r="E11" s="2">
        <v>5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1">
        <f t="shared" si="0"/>
        <v>12</v>
      </c>
    </row>
    <row r="12" spans="1:11" x14ac:dyDescent="0.35">
      <c r="A12" s="1" t="s">
        <v>11</v>
      </c>
      <c r="B12" s="2">
        <v>7</v>
      </c>
      <c r="C12" s="2">
        <v>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</v>
      </c>
      <c r="K12" s="1">
        <f t="shared" si="0"/>
        <v>12</v>
      </c>
    </row>
    <row r="13" spans="1:11" x14ac:dyDescent="0.35">
      <c r="A13" s="1" t="s">
        <v>34</v>
      </c>
      <c r="B13" s="2">
        <v>12</v>
      </c>
      <c r="C13" s="2">
        <v>12</v>
      </c>
      <c r="D13" s="2">
        <v>0</v>
      </c>
      <c r="E13" s="2">
        <v>1</v>
      </c>
      <c r="F13" s="2">
        <v>0</v>
      </c>
      <c r="G13" s="2">
        <v>0</v>
      </c>
      <c r="H13" s="2">
        <v>1</v>
      </c>
      <c r="I13" s="2">
        <v>0</v>
      </c>
      <c r="J13" s="2">
        <v>2</v>
      </c>
      <c r="K13" s="1">
        <f>SUM(B13:J13)</f>
        <v>28</v>
      </c>
    </row>
    <row r="14" spans="1:11" x14ac:dyDescent="0.35">
      <c r="A14" s="5" t="s">
        <v>12</v>
      </c>
      <c r="B14" s="5">
        <f t="shared" ref="B14:K14" si="1">SUM(B2:B13)</f>
        <v>78</v>
      </c>
      <c r="C14" s="5">
        <f t="shared" si="1"/>
        <v>28</v>
      </c>
      <c r="D14" s="5">
        <f t="shared" si="1"/>
        <v>5</v>
      </c>
      <c r="E14" s="5">
        <f t="shared" si="1"/>
        <v>15</v>
      </c>
      <c r="F14" s="5">
        <f t="shared" si="1"/>
        <v>1</v>
      </c>
      <c r="G14" s="5">
        <f t="shared" si="1"/>
        <v>0</v>
      </c>
      <c r="H14" s="5">
        <f t="shared" si="1"/>
        <v>7</v>
      </c>
      <c r="I14" s="5">
        <f t="shared" si="1"/>
        <v>4</v>
      </c>
      <c r="J14" s="5">
        <f t="shared" si="1"/>
        <v>8</v>
      </c>
      <c r="K14" s="5">
        <f t="shared" si="1"/>
        <v>146</v>
      </c>
    </row>
    <row r="16" spans="1:11" x14ac:dyDescent="0.35">
      <c r="B16" s="16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6"/>
  <sheetViews>
    <sheetView zoomScale="110" zoomScaleNormal="110" workbookViewId="0">
      <selection activeCell="B44" sqref="B44"/>
    </sheetView>
  </sheetViews>
  <sheetFormatPr defaultRowHeight="14.5" x14ac:dyDescent="0.35"/>
  <cols>
    <col min="1" max="1" width="11.7265625" customWidth="1"/>
    <col min="2" max="2" width="16.81640625" customWidth="1"/>
    <col min="3" max="3" width="17.453125" customWidth="1"/>
    <col min="4" max="4" width="16" customWidth="1"/>
    <col min="5" max="5" width="16.26953125" customWidth="1"/>
    <col min="6" max="6" width="25.81640625" customWidth="1"/>
    <col min="7" max="7" width="15.7265625" customWidth="1"/>
  </cols>
  <sheetData>
    <row r="1" spans="1:7" ht="89.25" customHeight="1" x14ac:dyDescent="0.35">
      <c r="A1" s="3" t="s">
        <v>13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14</v>
      </c>
      <c r="G1" s="3" t="s">
        <v>13</v>
      </c>
    </row>
    <row r="2" spans="1:7" x14ac:dyDescent="0.35">
      <c r="A2" s="3">
        <v>2020</v>
      </c>
      <c r="B2" s="1">
        <f>'2020'!B14</f>
        <v>121</v>
      </c>
      <c r="C2" s="1">
        <f>'2020'!C14</f>
        <v>24</v>
      </c>
      <c r="D2" s="1">
        <f>'2020'!D14</f>
        <v>76</v>
      </c>
      <c r="E2" s="1">
        <f>'2020'!E14</f>
        <v>16</v>
      </c>
      <c r="F2" s="1">
        <f>'2020'!F14</f>
        <v>0</v>
      </c>
      <c r="G2" s="3">
        <f>SUM(B2:F2)</f>
        <v>237</v>
      </c>
    </row>
    <row r="3" spans="1:7" x14ac:dyDescent="0.35">
      <c r="A3" s="3">
        <v>2021</v>
      </c>
      <c r="B3" s="1">
        <f>'2021'!B14</f>
        <v>71</v>
      </c>
      <c r="C3" s="1">
        <f>'2021'!C14</f>
        <v>12</v>
      </c>
      <c r="D3" s="1">
        <f>'2021'!D14</f>
        <v>39</v>
      </c>
      <c r="E3" s="1">
        <f>'2021'!E14</f>
        <v>17</v>
      </c>
      <c r="F3" s="1">
        <f>'2021'!F14</f>
        <v>4</v>
      </c>
      <c r="G3" s="3">
        <f t="shared" ref="G3:G6" si="0">SUM(B3:F3)</f>
        <v>143</v>
      </c>
    </row>
    <row r="4" spans="1:7" x14ac:dyDescent="0.35">
      <c r="A4" s="3">
        <v>2022</v>
      </c>
      <c r="B4" s="1">
        <f>'2022'!B14</f>
        <v>55</v>
      </c>
      <c r="C4" s="1">
        <f>'2022'!C14</f>
        <v>6</v>
      </c>
      <c r="D4" s="1">
        <f>'2022'!D14</f>
        <v>21</v>
      </c>
      <c r="E4" s="1">
        <f>'2022'!E14</f>
        <v>10</v>
      </c>
      <c r="F4" s="1">
        <f>'2022'!F14</f>
        <v>2</v>
      </c>
      <c r="G4" s="3">
        <f t="shared" si="0"/>
        <v>94</v>
      </c>
    </row>
    <row r="5" spans="1:7" x14ac:dyDescent="0.35">
      <c r="A5" s="3">
        <v>2023</v>
      </c>
      <c r="B5" s="1">
        <f>'2023'!B14</f>
        <v>93</v>
      </c>
      <c r="C5" s="1">
        <f>'2023'!C14</f>
        <v>4</v>
      </c>
      <c r="D5" s="1">
        <f>'2023'!D14</f>
        <v>19</v>
      </c>
      <c r="E5" s="1">
        <f>'2023'!E14</f>
        <v>19</v>
      </c>
      <c r="F5" s="1">
        <f>'2023'!F14</f>
        <v>2</v>
      </c>
      <c r="G5" s="3">
        <f t="shared" si="0"/>
        <v>137</v>
      </c>
    </row>
    <row r="6" spans="1:7" x14ac:dyDescent="0.35">
      <c r="A6" s="3">
        <v>2024</v>
      </c>
      <c r="B6" s="1">
        <f>'2024'!B14</f>
        <v>78</v>
      </c>
      <c r="C6" s="1">
        <f>'2024'!C14</f>
        <v>28</v>
      </c>
      <c r="D6" s="1">
        <f>'2024'!D14</f>
        <v>5</v>
      </c>
      <c r="E6" s="1">
        <f>'2024'!E14</f>
        <v>15</v>
      </c>
      <c r="F6" s="1">
        <f>'2024'!F14</f>
        <v>1</v>
      </c>
      <c r="G6" s="3">
        <f t="shared" si="0"/>
        <v>127</v>
      </c>
    </row>
    <row r="7" spans="1:7" x14ac:dyDescent="0.35">
      <c r="A7" s="3"/>
      <c r="B7" s="1"/>
      <c r="C7" s="1"/>
      <c r="D7" s="1"/>
      <c r="E7" s="1"/>
      <c r="F7" s="1"/>
      <c r="G7" s="3"/>
    </row>
    <row r="8" spans="1:7" x14ac:dyDescent="0.35">
      <c r="A8" s="3" t="s">
        <v>12</v>
      </c>
      <c r="B8" s="3">
        <f>SUM(B2:B7)</f>
        <v>418</v>
      </c>
      <c r="C8" s="3">
        <f>SUM(C2:C7)</f>
        <v>74</v>
      </c>
      <c r="D8" s="3">
        <f>SUM(D2:D7)</f>
        <v>160</v>
      </c>
      <c r="E8" s="3">
        <f>SUM(E2:E7)</f>
        <v>77</v>
      </c>
      <c r="F8" s="3">
        <f>SUM(F2:F7)</f>
        <v>9</v>
      </c>
      <c r="G8" s="3">
        <f>G2+G3+G4+G5+G6+G7</f>
        <v>738</v>
      </c>
    </row>
    <row r="46" spans="8:8" x14ac:dyDescent="0.35">
      <c r="H46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2" sqref="B2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64F7F-2A34-4045-978D-5A75A2C461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4B372F-8E0B-43A5-891B-D09DEF1787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9F3675-BE67-435B-845D-7A2C33C2A1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Header Definition</vt:lpstr>
      <vt:lpstr>Description</vt:lpstr>
      <vt:lpstr>2020</vt:lpstr>
      <vt:lpstr>2021</vt:lpstr>
      <vt:lpstr>2022</vt:lpstr>
      <vt:lpstr>2023</vt:lpstr>
      <vt:lpstr>2024</vt:lpstr>
      <vt:lpstr>RUMUSAN PERMOHONA HK 2020-2024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Survey Hydrografi</dc:creator>
  <cp:lastModifiedBy>MTIC\hawa.samah</cp:lastModifiedBy>
  <dcterms:created xsi:type="dcterms:W3CDTF">2017-02-28T03:51:45Z</dcterms:created>
  <dcterms:modified xsi:type="dcterms:W3CDTF">2025-11-15T03:26:20Z</dcterms:modified>
</cp:coreProperties>
</file>